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2" activeTab="5"/>
  </bookViews>
  <sheets>
    <sheet name="MATRIZ DE CALIFICACION" sheetId="1" r:id="rId1"/>
    <sheet name="IDENTIFICACION DEL RIESGO" sheetId="2" r:id="rId2"/>
    <sheet name="ANALISIS DEL RIESGO" sheetId="3" r:id="rId3"/>
    <sheet name="Hoja3" sheetId="4" state="hidden" r:id="rId4"/>
    <sheet name="MAPA DE RIESGOS" sheetId="5" r:id="rId5"/>
    <sheet name="PLAN DE RIESGOS" sheetId="6" r:id="rId6"/>
    <sheet name="Hoja2" sheetId="7" state="hidden" r:id="rId7"/>
    <sheet name="Hoja1" sheetId="8" state="hidden" r:id="rId8"/>
  </sheets>
  <definedNames>
    <definedName name="Z_287FE716_0FB8_4650_ABAF_A60D0DABFB83_.wvu.FilterData" localSheetId="5" hidden="1">'PLAN DE RIESGOS'!$A$7:$V$90</definedName>
    <definedName name="Z_2ADA9B42_7E63_4FBF_BB74_2356C182598B_.wvu.FilterData" localSheetId="5" hidden="1">'PLAN DE RIESGOS'!$A$7:$V$90</definedName>
    <definedName name="Z_7F4E59C1_F56E_4AC9_A342_EB4683C48EAC_.wvu.FilterData" localSheetId="5" hidden="1">'PLAN DE RIESGOS'!$A$7:$V$90</definedName>
    <definedName name="Z_978483BC_D409_474F_A945_365507990453_.wvu.FilterData" localSheetId="5" hidden="1">'PLAN DE RIESGOS'!$A$7:$V$90</definedName>
    <definedName name="Z_AA0AED99_B4F4_4F82_B0CA_F3B33A149D14_.wvu.FilterData" localSheetId="5" hidden="1">'PLAN DE RIESGOS'!$A$7:$V$90</definedName>
    <definedName name="Z_B8197E9B_374A_40CA_BCB1_E5DADF289B8D_.wvu.FilterData" localSheetId="5" hidden="1">'PLAN DE RIESGOS'!$A$7:$V$90</definedName>
    <definedName name="Z_CB169CDE_3FA6_4436_B63C_9DE71E9E3051_.wvu.FilterData" localSheetId="5" hidden="1">'PLAN DE RIESGOS'!$A$7:$V$90</definedName>
    <definedName name="Z_D87BDF36_AB57_4A56_9F10_95B1FB3495CB_.wvu.FilterData" localSheetId="5" hidden="1">'PLAN DE RIESGOS'!$A$7:$V$90</definedName>
    <definedName name="Z_E2F483C2_C1C0_489F_9AF6_CED6E77FAD93_.wvu.FilterData" localSheetId="5" hidden="1">'PLAN DE RIESGOS'!$A$7:$V$90</definedName>
    <definedName name="Z_E594A590_409F_49B4_A9C2_8C56106A0C05_.wvu.FilterData" localSheetId="5" hidden="1">'PLAN DE RIESGOS'!$A$7:$V$90</definedName>
  </definedNames>
  <calcPr fullCalcOnLoad="1"/>
</workbook>
</file>

<file path=xl/comments3.xml><?xml version="1.0" encoding="utf-8"?>
<comments xmlns="http://schemas.openxmlformats.org/spreadsheetml/2006/main">
  <authors>
    <author>aidas</author>
  </authors>
  <commentList>
    <comment ref="G6" authorId="0">
      <text>
        <r>
          <rPr>
            <b/>
            <sz val="9"/>
            <rFont val="Tahoma"/>
            <family val="2"/>
          </rPr>
          <t>aidas:</t>
        </r>
        <r>
          <rPr>
            <sz val="9"/>
            <rFont val="Tahoma"/>
            <family val="2"/>
          </rPr>
          <t xml:space="preserve">
El impacto puede ser legal, operativo, confidencialidad de la inforamación o de imagen.</t>
        </r>
      </text>
    </comment>
  </commentList>
</comments>
</file>

<file path=xl/sharedStrings.xml><?xml version="1.0" encoding="utf-8"?>
<sst xmlns="http://schemas.openxmlformats.org/spreadsheetml/2006/main" count="1606" uniqueCount="847">
  <si>
    <t>SISTEMA INTEGRAL DE GESTIÓN (MECI - CALIDAD)</t>
  </si>
  <si>
    <t>MATRIZ DE CALIFICACIÓN, EVALUACIÓN Y RESPUESTA  A LOS RIESGOS</t>
  </si>
  <si>
    <t>ADMINISTRACIÓN DEL SISTEMA INTEGRAL DE  GESTIÓN (MECI – CALIDAD)</t>
  </si>
  <si>
    <t>VERSIÓN: 2.0</t>
  </si>
  <si>
    <t>CODIGO: PEMYMOPSFO11</t>
  </si>
  <si>
    <t xml:space="preserve">FECHA DE ACTUALIZACION: </t>
  </si>
  <si>
    <t>PAGINA 1 DE 1</t>
  </si>
  <si>
    <t>PROBABILIDAD</t>
  </si>
  <si>
    <t>IMPACTO</t>
  </si>
  <si>
    <t>INSIGNIFICANTE
(1)</t>
  </si>
  <si>
    <t>MENOR
(2)</t>
  </si>
  <si>
    <t>MODERADO
(3)</t>
  </si>
  <si>
    <t>MAYOR 
(4)</t>
  </si>
  <si>
    <t>CATASTROFICO
(5)</t>
  </si>
  <si>
    <t>RARO (1)</t>
  </si>
  <si>
    <t>B</t>
  </si>
  <si>
    <t>M</t>
  </si>
  <si>
    <t>A</t>
  </si>
  <si>
    <t>IMPROBABLE (2)</t>
  </si>
  <si>
    <t>E</t>
  </si>
  <si>
    <t>POSIBLE (3)</t>
  </si>
  <si>
    <t>PROBABLE (4)</t>
  </si>
  <si>
    <t>CASI SEGURO (5)</t>
  </si>
  <si>
    <t>IDENTIFICACIÓN DEL RIESGO</t>
  </si>
  <si>
    <t>CODIGO: PEMYMOPSFO09</t>
  </si>
  <si>
    <t xml:space="preserve">FECHA DE ACTUALIZACIÓN: </t>
  </si>
  <si>
    <t>PROCESO</t>
  </si>
  <si>
    <t>OBJETIVO DEL PROCESO</t>
  </si>
  <si>
    <t>RIESGO</t>
  </si>
  <si>
    <t>DESCRIPCION DEL RIESGO</t>
  </si>
  <si>
    <t>CAUSAS</t>
  </si>
  <si>
    <t>CONSECUENCIAS</t>
  </si>
  <si>
    <t>FORMATO ANALISIS DE RIESGOS</t>
  </si>
  <si>
    <t>CODIGO: PEMYMOPSFO10</t>
  </si>
  <si>
    <t>RIESGOS ASOCIADO AL PROCESO</t>
  </si>
  <si>
    <t>CALIFICACIÓN</t>
  </si>
  <si>
    <t>TIPO DE IMPACTO</t>
  </si>
  <si>
    <t>EVALUACION</t>
  </si>
  <si>
    <t>MEDIDAS DE RESPUESTA</t>
  </si>
  <si>
    <t>MAPA DE RIESGOS</t>
  </si>
  <si>
    <t>CODIGO: PEMYMGCIFO12</t>
  </si>
  <si>
    <t>FECHA DE ACTUALIZACIÓN:</t>
  </si>
  <si>
    <t>EVALUACIÓN DEL RIESGO</t>
  </si>
  <si>
    <t>CONTROLES</t>
  </si>
  <si>
    <t>NUEVA CALIFICACIÓN</t>
  </si>
  <si>
    <t>NUEVA EVALUACION</t>
  </si>
  <si>
    <t>OPCIONES MANEJO</t>
  </si>
  <si>
    <t>ADMINISTRACIÓN DEL SISTEMA INTEGRAL DE GESTIÓN MECI-CALIDAD</t>
  </si>
  <si>
    <t>PLAN DE MANEJO DE RIESGOS</t>
  </si>
  <si>
    <t>VERSION:3.0</t>
  </si>
  <si>
    <t>CODIGO: PEMYMGCIFO13</t>
  </si>
  <si>
    <t>CÓDIGO DEL HALLAZGO</t>
  </si>
  <si>
    <t>FECHA DE DETECCIÓN</t>
  </si>
  <si>
    <t>FECHA DE DOCUMENTACIÓN</t>
  </si>
  <si>
    <t>ACCIONES</t>
  </si>
  <si>
    <t>FECHA INICIO</t>
  </si>
  <si>
    <t>FECHA FIN</t>
  </si>
  <si>
    <t>ESTADO DE LA ACCIÓN</t>
  </si>
  <si>
    <t>RESPONSABLE</t>
  </si>
  <si>
    <t>INDICADOR</t>
  </si>
  <si>
    <t>RESULTADO DEL NUMERADOR</t>
  </si>
  <si>
    <t>RESULTADO DEL DENOMINADOR</t>
  </si>
  <si>
    <t>RESULTADO DEL INDICADOR</t>
  </si>
  <si>
    <t>DESCRIPCION DE LA VERIFICACIÓN</t>
  </si>
  <si>
    <t>ESTADO DE LA ACCION</t>
  </si>
  <si>
    <t>EFICACIA</t>
  </si>
  <si>
    <t>AUDITOR</t>
  </si>
  <si>
    <t>SI/ P/ T/ NA</t>
  </si>
  <si>
    <t>S/N</t>
  </si>
  <si>
    <t>ORIENTAR ESTRATÉGICAMENTE TODOS Y CADA UNO DE LOS PROCESOS, TENDIENTES AL CUMPLIMIENTO DE LA MISIÓN Y PROYECCIÓN DE LA VISIÓN MEDIANTE LA FORMULACIÓN Y EJECUCIÓN DE LOS PLANES Y PROGRAMAS DE LA ENTIDAD.</t>
  </si>
  <si>
    <t>DIRECCIONAMIENTO ESTRATÉGICO</t>
  </si>
  <si>
    <t>MANTENER Y SOPORTAR EL CORRECTO FUNCIONAMIENTO DE LOS SISTEMAS DE INFRAESTRUCTURA DE INFORMACIÓN DE LA ENTIDAD</t>
  </si>
  <si>
    <t>GESTION DE TIC`S</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</si>
  <si>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</si>
  <si>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</si>
  <si>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NO DAR DIFUSION OPORTUNA DE LOS PROCEDIMIENTOS A LOS FUNCIONARIOS DE LA ENTIDAD</t>
  </si>
  <si>
    <t xml:space="preserve">DEBILIDADES EN LA MEDICION DEL PROCESO </t>
  </si>
  <si>
    <t>QUE NO SE REALICE LA VERIFICACION OPORTUNA DE LAS PUBLICACIONES</t>
  </si>
  <si>
    <t>DESCONOCIMIENTO DE LOS PROCEDIMIENTOS POR PARTE DE LOS FUNCIONARIOS DE LA ENTIDAD</t>
  </si>
  <si>
    <t>LOS INDICADORES ACTUALES NO SE ENFOCAN A LOS OBJETIVOS DE CALIDAD EN TÉRMINOS DE EFICIENCIA, EFICACIA Y EFECTIVIDAD.</t>
  </si>
  <si>
    <t>FALTA DE REVISIONES PERIODICAS DE LOS INDICADORES DEL PROCESO</t>
  </si>
  <si>
    <t>QUE LOS OBJETIVOS DE CALIDFAD DEL PROCESO NO SE MIDAN EN TÉRMINOS DE OPORTUNIDAD.</t>
  </si>
  <si>
    <t>GESTIÓN DE TALENTO HUMANO</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</si>
  <si>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</si>
  <si>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GESTION DOCUMENTAL</t>
  </si>
  <si>
    <t>ATENCIÓN AL CIUDADANO</t>
  </si>
  <si>
    <t>ADMINISTRAR ADECUADAMENTE LOS RECURSOS A CARGO DE LA ENTIDAD, EJECUTAR DEL PRESUPUESTO Y PROVEER INFORMACIÓN ÚTIL PARA EL CONTROL Y LA TOMA DE DECISIONES.</t>
  </si>
  <si>
    <t>GESTION DE RECURSOS FINANCIEROS</t>
  </si>
  <si>
    <t>ADMINISTRAR, CUSTODIAR Y ASEGURAR DE MANERA EFICIENTE LOS BIENES PROPIEDAD DE LA ENTIDAD Y PRESTAR LOS SERVICIOS DE APOYO NECESARIOS PARA EL CUMPLIMIENTO DE LA MISIÓN INSTITUCIONAL</t>
  </si>
  <si>
    <t>FALTA DE ORGANIZACIÓN EN EL ALMACEN PARA REALIZAR EL RESPECTIVO SEGUIMIENTO DEL INVENTARIO FISICO CONTRA EL INVENTARIO DEL SISTEMA POR PARTE DE CONTROL INTERNO</t>
  </si>
  <si>
    <t>DISPONIBILIDAD DEL ESPACIO FISICO SUFICIENTE PARA REALIZAR LAS ACTIVIDADES DE ALMACENAJE Y BAJA DE ELEMENTOS INSERVIBLES</t>
  </si>
  <si>
    <t>DAÑOS EN ELEMENTOS SERVIBLES, ERROR EN EL INFORME DE INVENTARIO FISICO, ACCIDENTE DE OPERARIO DE ALMACEN</t>
  </si>
  <si>
    <t>GESTION DE BIENES TRANSFERIDOS</t>
  </si>
  <si>
    <t>ADMINISTRAR Y COMERCIALIZAR DE FORMA EFICIENTE LOS BIENES TRANSFERIDOS POR LOS EXTINTOS FERROCARRILES NACIONALES</t>
  </si>
  <si>
    <t>GESTION DE PRESTACIONES ECONOMICAS</t>
  </si>
  <si>
    <t>RECONOCER Y ORDENAR EL PAGO OPORTUNO DE LAS PRESTACIONES ECONÓMICAS A QUE TENGA DERECHO NUESTROS USUARIOS, CONFORME A LAS NORMAS LEGALES Y CONVENCIONALES Y PROCEDIMIENTOS ESTABLECIDOS</t>
  </si>
  <si>
    <t>Legal</t>
  </si>
  <si>
    <t>Operativo</t>
  </si>
  <si>
    <t>NUMERO DE GUIAS APROBADAS Y SOCIALIZADAS/NUMERO DE GUIAS A APROBAR Y SOCIALIZAR</t>
  </si>
  <si>
    <t>NUMERO DE PROCEDIMIENTOS ACTUALIZADOS Y SOCIALIZADOS/NUEMRO DE PROCEDIMIENTOS A ACTUALIZAR Y SOCIALIZAR.</t>
  </si>
  <si>
    <t>MEMORANDO ENVIADO</t>
  </si>
  <si>
    <t>NUMERO DE ACTIVIDADES  EJECUTADAS/ NUMEROS DE ACTIVIDADES A EJECUTAR * 100</t>
  </si>
  <si>
    <t>CI01813-P</t>
  </si>
  <si>
    <t>CA05813-P</t>
  </si>
  <si>
    <t>CI01113-P</t>
  </si>
  <si>
    <t>Reducir el Riesgo, Evitar, Compartir o Transferir el Riesgo</t>
  </si>
  <si>
    <t>Asumir el Riesgo, Reducir el Riesgo</t>
  </si>
  <si>
    <t>N/A</t>
  </si>
  <si>
    <t>POSIBLES INCUMPLIMIENTOS EN LAS ACTIVIDADES DEL PROCESO POR DESACTUALIZACIÓN DE LOS PROCEDIMIENTOS.</t>
  </si>
  <si>
    <t>LOS PROCEDIMIENTOS AVALUO TECNICO DE BIENES MUEBLES, APROVECHAMIENTO DE BIENES MUEBLES, VENTA DE BIENES MUEBLES, COMODATO BINEES MUEBLES, PAGO DE IMPUESTOS PREDIAL, VALORIZACIÓN Y SERVICIOS, PREDIDA O HURTO DE BIENES MUEBLES, ARRIENDO DE INMUELBES NEGOCIACIÓN Y LEGALIZACIÓN, TITULACIÓN DE PREDIOS TRANSFERIDOS, AVALUO TECNICO DE BIENES INMUELBES, NEGOCIACIÓN Y LEGALIZACIÓN VENTA DE BIENES INMUEBLES, COMODATOS BIENES INMUELBES DESENGLOBES, ESCRITURACIÓN Y VENTA DE INMUELBES, SEGUIMIENTO A CONTRATOS DE ARRENDAMIENTO DE INMUEBLES, ATENCIÓN A DEMANDAS DE BIENES INMUEBLES, REQUERIMIENTOS A INVASORES, COBROS COACTIVOS POR IMPUESTOS DE INMUEBLES SE ENCUENTRAN DESACTUALIZADOS EN CUANTO A LA NORMATIVIDAD EN QUE SE QUE FUNDAMENTAN ALGUNAS ACTIVIDADES DE LOS MISMOS.</t>
  </si>
  <si>
    <t>CAMBIOS EN LA NORMATIVIDAD APLICABLE AL PROCESO</t>
  </si>
  <si>
    <t>DESCATUALIZACIÓN DE LOS PROCEDIMIENTOS</t>
  </si>
  <si>
    <t>No. DE PROCEDIMIENTOS APROBADOS Y SOCIALIZADOS / No DE PROCEDIMIENTOS A APROBAR Y SOCIALIZAR</t>
  </si>
  <si>
    <t>NO SE EVIDENCIA TOMAS DE ACCIONES DE MEJORA FRENTE A LOS INFORMES DE MONITOREO DE EQUIPOS DE COMPUTO PRESENTADOS TRIMESTRALMENTE AL JEFE DE LA OFICINA ASESORA DE PLANEACIÓN Y SISTEMAS.</t>
  </si>
  <si>
    <t>CI00514-P</t>
  </si>
  <si>
    <t>NO SE DEJAN REGISTROS DE LAS ACCIONES INTERNAS QUE LA OFICINA TOMA CON LOS INFORMES QUE SE ENTREGAN AL JEFE DE LA OFICINA ASESORA DE PLANEACION Y SISTEMAS</t>
  </si>
  <si>
    <t>PERDIDA DE TIEMPO POR PARTE DE LOS FUNCIONARIOS AL INGRESAR A PÁGINAS NO AUTORIZADAS.</t>
  </si>
  <si>
    <t xml:space="preserve">No. DE PROCEDIMIENTOS ACTUALIZADOS Y SOCIALIZADOS / No. DE PROCEDIMIENTOS A ACTUALIZAR Y SOCIALIZAR. </t>
  </si>
  <si>
    <t>ACTUALIZAR Y SOCIALIZAR EL PROCEDIMIENTO APGTSOPSPT07 - MANTENIMIENTO DE SERVIDOR DE APLICACIONES Y BASE DATOS, INCUYENDO LA ACTIVIDAD REFERENTE A LA EJECUCIÓN DEL MANTENIMIENTO DEL SERVIDOR DE SEGURIDAD Y LAS ACCIONES A TOMAR CON RESPECTO AL INFORME TRIMESTRAL DE USO DE INTERNET.</t>
  </si>
  <si>
    <t>CA03614-P</t>
  </si>
  <si>
    <t>GESTION DE SERVICIOS ADMINISTRATIVOS</t>
  </si>
  <si>
    <t>BRINDAR INFORMACIÓN ERRADA DE LA PLANEACIÓN ESTRATÉGICA A LOS FUNCIONARIOS DE LA ENTIDAD</t>
  </si>
  <si>
    <t xml:space="preserve">FALTA DE ACTUALIZACIÓN DE LA INFORMACIÓN </t>
  </si>
  <si>
    <t>INFORMACIÓN ERRADA A LOS FUNCIONARIOS DE LA ENTIDAD BASADA EN LA PLANEACIÓN ESTRATÉGICA.</t>
  </si>
  <si>
    <t>ACTUALIZAR Y SOCIALIZAR EL DOCUMENTO PLAN ESTRATÉGICO</t>
  </si>
  <si>
    <t>No. DE DOCUMENTOS ACTUALIZADOS/No. DE DOCUMENTOS ACTUALIZAR</t>
  </si>
  <si>
    <t>DESCONOCIMIENTO DE LA NO ALTERACIÓN DE LOS FORMATOS.</t>
  </si>
  <si>
    <t>UTILIZACIÓN DE FORMATOS FUERA DE LA NORMA TECNICA DE CALIDAD</t>
  </si>
  <si>
    <t>UTILIZACION DE FORMATOS INCORRECTOS POR PARTE DE LOS FUNCIONARIOS DE LA ENTIDAD</t>
  </si>
  <si>
    <t>FALTA DE ACTUALIZACIÓN DEL LISTADO MAESTRO DE DOCUMENTOS DE LA ENTIDAD</t>
  </si>
  <si>
    <t xml:space="preserve">REALIZAR PRUEBAS DE FORMA REMOTA A LA CONEXIÓN Y ACCESIBILIDAD A LA INTRANET CON CADA UNO DE LOS PUNTOS ADMINISTRATIVOS FUERA DE BOGOTÁ </t>
  </si>
  <si>
    <t>No. DE PUNTOS ADMINISTRATIVOS FUERA DE BOGOTÁ CON ACCESO A LA INTRANET/No. DE PUNTOS ADMINISTRATIVOS FUERA DE BOGOTÁ.</t>
  </si>
  <si>
    <t>FALTA DE PERSONAL PARA REALIZAR LA LABOR ASIGNADA A LA OFICINA.</t>
  </si>
  <si>
    <t>POSIBLE CONSTRUCCIÓN DE LA DOFA DE MANERA INADECUADA</t>
  </si>
  <si>
    <t>QUE SE INCUMPLA CON LAS POLITICAS DE SEGURIDAD DE LA ENTIDAD</t>
  </si>
  <si>
    <t>POSIBLE UTILIZACION DE FORMATOS INCORRECTOS POR PARTE DE LOS FUNCIONARIOS DE LA ENTIDAD</t>
  </si>
  <si>
    <t>POSIBLE DESORGANIZACION DEL ALMACEN</t>
  </si>
  <si>
    <t>Operativo
Imagen</t>
  </si>
  <si>
    <t>No. DE PROCEDIMIENTOS ACTUALIZADOS/No. DE PROCEDIMIENTOS A ACTUALIZAR</t>
  </si>
  <si>
    <t>CA07014-P</t>
  </si>
  <si>
    <t>CA07114-P</t>
  </si>
  <si>
    <t>CA07714-P</t>
  </si>
  <si>
    <t>CA08214-P</t>
  </si>
  <si>
    <t>CI03314-P</t>
  </si>
  <si>
    <t>QUE NO EXISTAN EVIDENCIA DENTRO DE ORFEO DE LA RESPUESTA DADA A LOS USUARIOS Y ENTIDADES.</t>
  </si>
  <si>
    <t>LOS TRAMITES SE REALIZARON FUERA DEL HORARIO LABORAL Y POR TAL MOTIVO NO SE DIGITALIZARON</t>
  </si>
  <si>
    <t>FALTA DE CONTROL A LAS RESPUESTAS QUE EMITE LA ENTIDAD.</t>
  </si>
  <si>
    <t>No. DE DOCUMENTOS DIGITALIZADOS/No. DE DOCUMENTOS PENDIENTES DE DIGITALIZAR.</t>
  </si>
  <si>
    <t>JEFE OFICINA ASESORA DE PLANEACIÓN Y SISTEMAS /PROFESIONAL 1</t>
  </si>
  <si>
    <t>JEFE OFICINA ASESORA DE PLANEACIÓN Y SISTEMAS / PROFESIONAL 1</t>
  </si>
  <si>
    <t>JEFE OFICINA ASESORA DE PLANEACIÓN Y SISTEMAS / PROFESIONAL 8 / TECNICO 2</t>
  </si>
  <si>
    <t>JEFE OFICINA ASESORA DE PLANEACIÓN Y SISTEMAS/PROFESIONALES 3</t>
  </si>
  <si>
    <t>JEFE OFICINA ASESORA DE PLANEACIÓN Y SISTEMAS/PROFESIONALE 3</t>
  </si>
  <si>
    <t>JEFE OFICINA ASESORA DE PLANEACIÓN Y SISTEMAS /PROFESIONAL 8</t>
  </si>
  <si>
    <t>INCUMPLIMIENTO DEL DECRETO 943 DE MAYO DE 2014 REFERENTE A LA ACTUALIZACIÓN DEL MECI</t>
  </si>
  <si>
    <t>DESCONOCIMIENTO DE LOS LINEAMIENTOS PARA REALIZAR LA ACTUALIZACIÓN DEL MECI</t>
  </si>
  <si>
    <t>SANSIONES A LA ENTIDAD</t>
  </si>
  <si>
    <t>ACTUALIZAR EL MECI DE LA ENTIDAD ACORDE A LOS LINEAMIENTOS DEL DECRETO 943 DE MAYO DE 2014</t>
  </si>
  <si>
    <t>No. DE ACTUALIZACIONES REALIZADAS/ No. DE ACTUALIZACIONES A REALIZAR.</t>
  </si>
  <si>
    <t>POSIBLES INCUMPLIMIENTOS REFERENTES A LAS ACTIVIDADES QUE DESARROLLA LA OFICINA</t>
  </si>
  <si>
    <t>FALTA DE CLARIDAD POR PARTE DE LOS ENTES QUE DICTARON LAS CAPACITACIONES PARA LA IMPLEMENTACIÓN Y ACTUALIZACIÓN DEL MECI</t>
  </si>
  <si>
    <t>INCUMPLIMIENTO EN LA APLICACIÓN DEL DECRETO 3698 DE 2008</t>
  </si>
  <si>
    <t>REALIZAR ASESORAMIENTO A LOS FUNCIONARIOS DE LA ENTIDAD Y SOCIALIZAR LOS CAMBIOS ADOPTADOS FRENTE A LA ACTUALIZACIÓN DEL MECI.</t>
  </si>
  <si>
    <t>No. DE SOCIALIZACIONES REALIZADAS/No. DE SOCIALIZACIONES A REALIZAR.</t>
  </si>
  <si>
    <t>JEFE OFICINA ASESORA DE PLANEACIÓN Y SISTEMAS/ PROFESIONAL 3</t>
  </si>
  <si>
    <t>JEFE OFICINA ASESORA DE PLANEACION Y SISTEMAS /PROFESIONAL 3</t>
  </si>
  <si>
    <t>COORDINADOR GIT SERVICIOS ADMINISTRATIVOS</t>
  </si>
  <si>
    <t>POSIBLES INCUMPLIMIENTO A LOS PLANES INSTITUCIONALES DE LA ENTIDAD</t>
  </si>
  <si>
    <t>ACTUALIZAR LOS INDICADORES DE GESTION DEL PROCESO ACORDE A LA SOLICITUD DE AUDITORIA DE CALIDAD DEL 25/09/2014.</t>
  </si>
  <si>
    <t xml:space="preserve">No. DE INDICADORES MODIFICADOS/No. DE INDICADORES A MODIFICAR </t>
  </si>
  <si>
    <t>Asumir el Riesgo</t>
  </si>
  <si>
    <t>SUBDIRECTOR PRESTACIONES SOCIALES/SECRETARIA</t>
  </si>
  <si>
    <t>CA05413-P</t>
  </si>
  <si>
    <t>QUE LA DOCUMENTACION DEL PROCESO NO SE RECUPERE CON OPORTUNIDAD</t>
  </si>
  <si>
    <t>SECRETARIA EJECUTIVA GRADO 23</t>
  </si>
  <si>
    <t>No. DE SOLICITUDES A TRAMITAR / No. DE SOLICITUDES REQUERIDAS.</t>
  </si>
  <si>
    <t>SUBDIRECTOR FINANCIERO</t>
  </si>
  <si>
    <t xml:space="preserve">No. DE PROCEDIMIENTOS ACTUALIZADOS / No. DE PROCEDIMIENTOS A ACTUALIZAR </t>
  </si>
  <si>
    <t xml:space="preserve">22/05/2013
</t>
  </si>
  <si>
    <t>04/06/2013
23/02/2015</t>
  </si>
  <si>
    <t>REALIZAR LAS MODIFICACIONES PERTINENTES A LA GUIA DE POLITICA DE ADMINISTRACION DEL RIESGO INCORPORANDO LA METODOLOGIA DE DOFA.</t>
  </si>
  <si>
    <t xml:space="preserve">JEFE OFICINA ASESORA DE PLANEACIÓN Y SISTEMAS/PROFESIONAL 3 </t>
  </si>
  <si>
    <t>PRESENTAR ANTE EL COMITÉ COORDINADOR DEL SISTEMA DE CONTROL INTERNO Y CALIDAD LA GUIA DE POLITICA DE ADMINISTRACION DEL RIESGO INCORPORANDO LA METODOLOGIA DE DOFA.</t>
  </si>
  <si>
    <t>SOLICITAR AL PROCESO DE TICS, INCORPORAR UN PUNTO DE CONTROL PARA LAS PUBLICACIONES DE LOS DOCUMENTOS DEL SIG EN EL PROCEDIMIENTO    PUBLICACION Y ACTUALIZACION DE INFORMACION EN MEDIOS ELECTRONICOS (PAGINA WEB INTRANET)</t>
  </si>
  <si>
    <t>CA06213-P
CA07814-P</t>
  </si>
  <si>
    <t>REALIZAR UN BAJA DE ELEMENTOS DE BIENES OBSOLETOS E INSERVIBLES O NO NECESARIOS DE ALMACEN.</t>
  </si>
  <si>
    <t>CI05213-P
CA03314-P</t>
  </si>
  <si>
    <t>ACTUALIZAR LOS PROCEDIMIENTOS:
APGBTGADPT08 - ARRIENDO DE INMUEBLES NEGOCIACIÓN Y LEGALIZACIÓN, APGBTGADPT09 - TITULACIÓN DE PREDIOS TRANSFERIDOS, APGBTGADPT10 - AVALUO TECNICO DE BIENES INMUEBLES, APGBTGADPT11 - NEGOCIACION Y LEGALIZACION - VENTA DE BIENES INMUEBLES Y APGBTGADPT12 - COMODATOS BIENES INMUEBLES.</t>
  </si>
  <si>
    <t>ACTUALIZAR LOS PROCEDIMIENTOS:
APGBTGADPT13 - DESENGLOBES, APGBTGADPT14 - ESCRITURACION Y VENTA DE INMUEBLES, APGBTGADPT15 - SEGUIMIENTO A CONTRATOS DE ARRENDAMIENTO DE INMUEBLES, APGBTGADPT16 - ATENCION A DEMANDAS DE BIENES INMUEBLES, APGBTGADPT17 - REQUERIMIENTOS A INVASORES Y APGBTGADPT18 - COBROS COACTIVOS POR IMPUESTOS DE INMUEBLES.</t>
  </si>
  <si>
    <t>09/04/2014
20/02/2015</t>
  </si>
  <si>
    <t>No PROCEDIMIENTO SOCIALIZADO / No PROCEDIMIENTO A SOCIALIZAR * 100</t>
  </si>
  <si>
    <t>CA00915-P</t>
  </si>
  <si>
    <t>CA01015-P</t>
  </si>
  <si>
    <t>CA01315-P</t>
  </si>
  <si>
    <t>CA02215-P</t>
  </si>
  <si>
    <t xml:space="preserve">No DE CORREOS ENVIADOS/ No DE CORREOS A ENVIAR </t>
  </si>
  <si>
    <t xml:space="preserve">POSIBLE MEDICION INADECUADA DEL INDICADOR ESTRATEGICO  DEL PROCESO GESTION FINANCIERA </t>
  </si>
  <si>
    <t>SUBDIRECTOR FINANCIERO Y COORDINADORES</t>
  </si>
  <si>
    <t xml:space="preserve">QUE NO SE TOMEN LAS ACCIONES DE MEJORA EN EL CUMPLIMIENTO DEL OBJETIVO DEL PROCESO </t>
  </si>
  <si>
    <t xml:space="preserve">REVISAR, ANALIZAR Y ACTUALIZAR LOS INDICADORES POR PROCESO Y ESTRATEGICOS </t>
  </si>
  <si>
    <t xml:space="preserve">POSIBLE INCUMPLIMIENTO DE LA NORMATIVIDAD NTCGP 1000: 2009 4,2,3 (CONTROL DE DOCUMENTOS) </t>
  </si>
  <si>
    <t xml:space="preserve">POSIBLE INCUMPLIMIENTO DE LA NORMATIVIDAD NTCGP 1000:2009 NUMERAL 4,2,4 (CONTROL DE REGISTROS) </t>
  </si>
  <si>
    <t>No DE PROCEDIMIENTOS ACTUALIZADOS/ No DE PROCEDIMIENTOS A ACTUALIZAR</t>
  </si>
  <si>
    <t>JEFE GIT GESTION DOCUMENTAL/ PROFESIONAL 2</t>
  </si>
  <si>
    <t xml:space="preserve">Operativo </t>
  </si>
  <si>
    <t>NO SE CUENTA CON UN INSTRUCTIVO PARA LA DOCUMENTACIÓN DE LA DOFA</t>
  </si>
  <si>
    <t>FALTA DE UN MODELO PARA LA CONSTRUCCIÓN DE LA DOFA</t>
  </si>
  <si>
    <t>INADECUADA FORMULACIÓN DE LOS RIESGOS DE LA ENTIDAD</t>
  </si>
  <si>
    <t>ACTUALIZAR LA POLÍTICA DE CALIDAD, MISIÓN, VISIÓN, OBJETIVOS INSITUCIONALES EN EL PLAN ESTRATÉGICO DE LA ENTIDAD Y ASÍ MISMO SE RECOMIENDA REVISAR QUE EL PLAN ESTRATÉGICO SE ENCUENTRE DEBIDAMENTE ALINEADO A LOS PLANES SECTORIALES Y PLAN NACIONAL DE DESARROLLO, PARA GARANTIZAR LA ORIENTACIÓN DE LA ENTIDAD AL LOGRO Y CUMPLIMIENTO DE SUS FUNCIONES Y DE LOS FINES DEL ESTADO. ( VER MAPA ESTRATÉGICO - ANEXO 1)</t>
  </si>
  <si>
    <t>DISEÑAR Y PONER EN MARCHA ESTRATÉGIAS QUE PERMITAN DAR CUMPLIMIENTO A LA IMPLEMENTACIÓ DEL NUEVO MODELO ESTANDAR DE CONTROL INTERNO, TODA VEZ QUE NO SE REGISTRA AVANCE SIGNIFICATIVO PARA LAS ETAPAS DE DIAGNOSTICO Y PLANEACIÓN DE ACTUALIZACIÓN, CUYA FECHA FINAL PARA ESTAS FUE EL 21 DE AGOSTO DE 2014.</t>
  </si>
  <si>
    <t>DAR CUMPLIMIENTO A LO ESTABLECIDO EN EL DECRETO 3968 DE 2008, EN LO QUE CONCIERNE A LA FUNCIÓN QUE LE COMPETE A LA OFICINA ASESORA DE PLANEACIÓN Y SISTEMAS RELACIONADA CON EL LIDERAZGO Y COORDINACIÓN PARA EL MEJORAMIENTO CONTINUO DEL MODELO ESTANDAR DE CONTROL INTERNO.</t>
  </si>
  <si>
    <t>EN LA OFICINA DE MEDELLÍN NO SE PUEDE ACCEDER A LOS FORMATOS MEDIANTE EL LISTADO MAESTRO DE DOCUMENTOS; IGUALMENTE NO SE ENCUENTRA PUBLICADO EL FORMATO DE ENCUESTAS DE SATISFACCIÓN HOSPITALARIA DEL GIT DE SALUD.</t>
  </si>
  <si>
    <t>NO SE EVIDENCIA EL PROCEDIMIENTO AUTOEVALUACIÓN DE ACCIONES PREVENTIVAS Y/O PLAN DE MANEJO DEL RIESGO LO QUE NO PERMITE EVIDENCIAR SI SE ENCUENTRA ACTUALIZADO O NO.</t>
  </si>
  <si>
    <t>NO SE ENCUENTRAN DOCUMENTADAS LAS ACCIONES DE MEJORA DE LOS INCUMPLIMIENTOS DEL PLAN DE ACCIÓN Y DE LOS INDICADORES DE GESTIÓN DEL I SEMESTRE DEL 2014, NI LAS ACCIONES DE MEJORAS DE LAS NO CONFORMIDADES POTENCIALES DE LA AUDITORIA DE CALIDAD II CICLO 2013 (CA05213-P, CA05313-P, CA05413-P, ETC.), AL IGUAL QUE NO SE EJECUTAN EN TERMINO DE OPORTUNIDAD LAS ACCIONES PREVENTIVAS Y CORRECTIVAS DOCUMENTADAS EN EL PLAN DE MEJORAMIENTO INSTITUCIONAL Y PLAN DE MANEJO DE RIESGO</t>
  </si>
  <si>
    <t>A LA FECHA DEL SEGUIMIENTO SE EVIDENCIA QUE LA BANDEJA DE IMPRESIÓN DE ORFEO TIENE 15 PÁGINAS SIN CUARTO CHULO; ALGUNOS PORQUE FUERON ENTREGADOS SIN DIGITALIZAR Y OTROS POR PARTE DE GESTIÓN DOCUMENTAL QUE NO LES ASIGNO EL CUARTO CHULO.</t>
  </si>
  <si>
    <t>SE EVIDENCIO QUE EN LA VIGENCIA 2014, NO SE HA REALIZADO LA VERIFICACIÓN DE LAS RESOLUCIONES DE APROBACIÓN DE DOCUMENTOS DEL SISTEMA GESTIÓN CALIDAD FRENTE AL LISTADO MAESTRO DE DOCUMENTOS Y SU RESPECTIVA PUBLICACIÓN.</t>
  </si>
  <si>
    <t xml:space="preserve">ORGANIZAR EL ARCHIVO DE GESTION DEL PROCESO DE ACUERDO A LA TRD ASIGNADA </t>
  </si>
  <si>
    <t>DARLE CUMPLIMIENTO AL CRONOGRAMA ESTABLECIDO PARA LA ACTUALIZACION DE LOS DOCUMENTOS DEL SIG.</t>
  </si>
  <si>
    <t>MODIFICACION A LAS POLITICAS PARA ESTABLECER INDICADORES</t>
  </si>
  <si>
    <t>POSIBLE INFORMACION INADECUADA PARA TOMA DE DECISIONES</t>
  </si>
  <si>
    <t>M: Zona de Riesgo Moderada: Asumir el Riesgo, Reducir el Riesgo</t>
  </si>
  <si>
    <t>CODIGO DEL HALLAZGO-.</t>
  </si>
  <si>
    <t>CODIGO DEL HALLAZGO</t>
  </si>
  <si>
    <t>ADMINISTRACIÓN DEL SISTEMA INTEGRAL DE  GESTIÓN (MECI – CALIDAD) VERSION:3.0</t>
  </si>
  <si>
    <t>TIPO DE RIESGO</t>
  </si>
  <si>
    <t>ZONA DE RIESGO BAJA</t>
  </si>
  <si>
    <t>ZONA DE RIESGO MODERADA</t>
  </si>
  <si>
    <t>ZONA DE RIESGO ALTA</t>
  </si>
  <si>
    <t>ZONA DE RIESGO EXTREMA</t>
  </si>
  <si>
    <t xml:space="preserve">LOS DOCUMENTOS Y REGISTROS DE |A GESTIÓN DE PRESUPUESTO Y TESORERIA SE ENCUENTRAN DEBIDAMENTE FOLIADOS Y ORDENADOS EN ORDEN CRONOLOGICO DE CONFORMIDAD CON LAS TABLAS DE RETENCIÓN DOCUMENTAL TRD- SIN EMBARGO, NO SE EVIDENCIÓ QUE ALGUNOS MEMORANDOS RECIBIDOS POR PARTE DE PRESUPUESTO CON SOLICITUD DE EXPEDICIÓN DE CERTIFICADOS DE DISPONIBILIDAD PRESUPUESTAL Y REGISTROS PRESUPUESTALES, ESTÉN ARCHIVADOS EN EL CODIGO 2102103 (CORRESPONDENCIA INTERNA- MEMORANDO RECIBIDOS); SEGÚN LO MANIFESTADO POR LA FUNCIONARIA ENCARGADA DE LA ACTIVIDAD, ES MAS FUNCIONAL QUE ESTOS SE ARCHIVEN POR ASUNTO Y SEÑALA QUE SOLICITARAN UNA ACTUALIZACIÓN A LA TRD. </t>
  </si>
  <si>
    <t>No DE INDICADORES ACTUALIZADOS/ No DE INDICADORES A ACTUALIZAR</t>
  </si>
  <si>
    <t>No DE FORMATOS MODIFICADOS/ No DE FORMATOS A MODIFICAR</t>
  </si>
  <si>
    <t xml:space="preserve">NO DE ACTAS LEVANTADAS/No DE ACTAS A LEVANTAR. </t>
  </si>
  <si>
    <t xml:space="preserve">No DE PROCEDIMIENTOS ORGANIZADOS/ NO DE PROCEDIMIENTOS A ORGANIZAR </t>
  </si>
  <si>
    <t>No DE CUMPLIMIENTOS DEL CRONOGRAMA/ No DE CRONOGRAMAS A CUMPLIR</t>
  </si>
  <si>
    <t>COORDINADOR GIT BIENES TRANSFERIDOS</t>
  </si>
  <si>
    <t>INCUMPLIMIENTO EN EL HACER DEL PROCESDO</t>
  </si>
  <si>
    <t xml:space="preserve">INCUMPLIMIENTO A LOS PLANES INSTITUCIONALES. </t>
  </si>
  <si>
    <t xml:space="preserve">FALTA DE INTERER POR PARTE DEL FUNCIONARIO ENCARGADO DE LA DOCUMENTACIÓN DE ACCIONES DE MEJORA. </t>
  </si>
  <si>
    <t>DESACTUALIZACION EN  EL PROCEDIMIENTO ARCHIVO DOCUMENTAL</t>
  </si>
  <si>
    <t>FALTA DE CONTROL EN EL HACER DEL PROCESO</t>
  </si>
  <si>
    <t>FALTA DE CAPACITACIÓN E INICIATIVA DEL FUNCIONARIO ENCARGADO DE LA ACTIVIDAD</t>
  </si>
  <si>
    <t>INCUMPLIMIENTO AL OBJETIVO DEL PROCESO.</t>
  </si>
  <si>
    <t>INCUMPLIMIENTO EN OBJETIVO DEL PROCESO E INCUMPLIMIENTO A LA NORMATIVIDAD</t>
  </si>
  <si>
    <t>FALTA DE SOCIALIZACION  Y CONCIENTIZACION  DE LA IMPORTANCIA DEL CUMPLIMIENTO DEL OBJETIVO DEL PROCESO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</si>
  <si>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</si>
  <si>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SE EVIDENCIÓ QUE EL PROCESO AUDITADO DEBE DEFINIR Y DISEÑAR INDICADORES DEL ÁREA DE PRESUPUESTO Y GESTIÓN DE COBRO, YA QUE TAN SÓLO CUENTA CON EL INDICADOR DE DESAGREGACIÓN PRESUPUESTAL PERO ESTE TAL COMO ESTÁ CONSTRUIDO NO MIDE EFICIENCIA.</t>
  </si>
  <si>
    <t>• SE EVIDENCIÓ QUE LOS INDICADORES POR PROCESO Y ESTRATÉGICOS DEL PROCESO DE GESTIÓN DE SERVICIOS ADMINISTRATIVOS REQUIEREN DE MODIFICACIÓN TODA VEZ QUE NO MIDEN LA GESTIÓN DEL PROCESO AL 100%.</t>
  </si>
  <si>
    <t>GARANTIZAR EL CONTROL DE LOS REGISTROS YA QUE SE INCUMPLE PARCIALMENTE DEL NUMERAL 4. 2. 4 DE LA NTCGP:1000-2009.- CONTROL DE REGISTROS; POR CUANTO, AL VERIFICAR LOS EXPEDIENTES DE INMUEBLES SUBSERIE 230-4301, DE LOS PREDIOS UBICADOS EN LOS MUNICIPIOS DE  PIENDAMÓ, COYAIMA Y JAMUNDÍ,  SE OBSERVÓ QUE LOS DOCUMENTOS QUE REPOSAN EN LA CARPETA,  NO SE ENCUENTRAN ARCHIVADOS, ORDENADOS CRONOLÓGICAMENTE Y FOLIADOS DEBIDAMENTE.</t>
  </si>
  <si>
    <t>4. ASEGURAR UNA GESTIÓN EFECTIVA POR PARTE DE LOS INTEGRANTES DEL PROCESO PARA LA ACTUALIZACIÓN DE LOS PROCEDIMIENTOS REQUERIDOS PARA LA GESTIÓN DEL MISMO, SE RELACIONA CON LOS HALLAZGOS DECLARADOS EN AUDITORIAS ANTERIORES DE INCUMPLIMIENTO DE NUMERAL 4.2.3. CONTROL DE DOCUMENTOS NTCGP-1000,2009 E INFORMACIÓN Y COMUNICACIÓN MECI-1000-2014.</t>
  </si>
  <si>
    <t>7. FORTALECER LOS MECANISMOS DE MEDICIÓN DEL PROCESO MEDIANTE LA REDEFINICIÓN DE INDICADORES, DE CONFORMIDAD CON LA NO CONFORMIDAD DECLARADA EN AUDITORÍAS ANTERIORES;  TAL ES EL CASO DE LA ACTIVIDAD DE COMERCIALIZACIÓN DE BIENES MUEBLES TRANSFERIDOS ESTÁ SIENDO MEDIDA A TRAVÉS DE INDICADOR ESTRATÉGICO Y DE PROCESO (DOBLE MEDICIÓN)</t>
  </si>
  <si>
    <t>ACTUALIZAR LOS PROCEDIMIENTOS:
APGBTGADPT03 - VENTA DE BIENES MUEBLES,
APGBTGADPT04 - COMODATO BIENES MUEBLES, 
APGBTGADPT05 - PAGO DE IMPUESTO PREDIAL VALORIZACION Y SERVICIOS. 
APGBTGADPT06 - PERDIDA O HURTO DE BIENES MUEBLES 
APGBTGADPT07 - BAJA DE BIENES MUEBLES POR OBSOLESCENCIA, INSERVIBLES O NO NECESARIOS.</t>
  </si>
  <si>
    <t>ACTUALIZAR LOS PROCEDIMIENTOS:
APGBTGADPT01 - AVALUO TECNICO DE BIENES MUEBLES.
APGBTGADPT02 - APROVECHAMIENTO DE BIENES MUEBLES.</t>
  </si>
  <si>
    <t xml:space="preserve">ACTUALIZAR EL PROCEDIMIENTO  PUBLICACIÓN Y ACTUALIZACIÓN DE INFORMACIÓN EN MEDIOS ELECTRONICOS (PAGINA WEB, INTRANET)  APGTSOPSFC01 </t>
  </si>
  <si>
    <t xml:space="preserve">REALIZAR LA DIGITALIZACIÓN DE LOS DOCUMENTOS FALTANTES DEL 4 CHULO DENTRO DEL APLICATIVO ORFEO. </t>
  </si>
  <si>
    <t xml:space="preserve">No. DE MEMORANDO ENVIADOS / No. DE MEMORANDOS A ENVIAR. </t>
  </si>
  <si>
    <t xml:space="preserve">SE ENVIARÁ MEMORANDO  A LOS COORDINADORES DE LOS PROCESOS, PARA EL CUMPLIMIENTO DE LAS ACCIONES IMPLEMENTADAS EN LOS PLANES INSTITUCIONALES EN  TERMINOS DE OPORTUNIDAD.  </t>
  </si>
  <si>
    <t>MODIFICAR Y SOCIALIZAR EL PROCEDIMIENTO ADMINISTRACION DE ACCIONES PREVENTIVAS A TRAVES DEL PAN DE MANEJO DE RIESGOS, DEFINIENDO POR QUÉ FUE EFICAZ LA ACCIÓN PARA QUE SEA CERRADA.</t>
  </si>
  <si>
    <t xml:space="preserve">OPERATIVO </t>
  </si>
  <si>
    <t xml:space="preserve">COORDINADOR GIT GESTIÓN TALENTO HUMANO/ PROFESIONAL I </t>
  </si>
  <si>
    <t>ANÁLISIS DEL PROCESO</t>
  </si>
  <si>
    <t>ABIERTO/CERRADO</t>
  </si>
  <si>
    <t>FECHA AUDITORIA</t>
  </si>
  <si>
    <t xml:space="preserve">01/10/2014
R(04-08-2015) </t>
  </si>
  <si>
    <t xml:space="preserve">ACTUALIZAR LOS EXPEDIENTES CON LAS NUEVAS TRD APROBADAS </t>
  </si>
  <si>
    <t>CA03515-P</t>
  </si>
  <si>
    <t>Se evidencio que el proceso de Tics realiza los Backud, pero a la fecha no se establece un procedimiento  en el  sistema de seguridad de la información.</t>
  </si>
  <si>
    <t xml:space="preserve">POSIBLES SANSIONES A LA ENTIDAD. </t>
  </si>
  <si>
    <t xml:space="preserve">REVISIÓN DEL NORMOGRAMA  </t>
  </si>
  <si>
    <t xml:space="preserve">INCUMPLIMIENTO A LOS INDICADORES ESTRATEGICOS I SEMESTRE DE 2015.
NO EJECUTAR AL 100% LAS CAPACITACIONES EN SEGURIDAD Y SALUD EN EL TRABAJO PROGRAMADAS.
</t>
  </si>
  <si>
    <t>CI02615-P</t>
  </si>
  <si>
    <t>LEGAL</t>
  </si>
  <si>
    <t>CA00115-P</t>
  </si>
  <si>
    <t>OPERATIVO</t>
  </si>
  <si>
    <t>No cumplir con el 100% de las responsabilidades del patrono respecto de brindar capacitaciones a los trabajadores, con el fin de garantizar las condiciones físico mental y social; evitar incidentes, accidentes y prevenir posibles enfermedades laborales.</t>
  </si>
  <si>
    <t>No se ejecutaron dos de los temas de capacitación programados para el primer semestre durante el primer semestre de 2015, Estas no se pudieron llevar a cabo según lo programado por incumplimiento del proveedor; por tanto, fueron reprogramadas para el II Semestre.</t>
  </si>
  <si>
    <t xml:space="preserve">Que se presenten  Accidentes  incidentes laborales 
Que se generen enfermedades de origen laboral 
Desarrollo de procedimientos inadecuados y/o inseguros por desconocimiento del tema
</t>
  </si>
  <si>
    <t xml:space="preserve">operativo/Legal </t>
  </si>
  <si>
    <t xml:space="preserve">Dar aplicación a lo establecido en el Procedimiento: PLANEACION, EJECUCION Y EVALUACION DEL PLAN DE CAPACITACION DEL SISTEMA DE GESTION DE LA SEGURIDAD Y SALUD EN EL TRABAJO. 
Que El encargado de las actividades de Seguridad y Salud en el Trabajo, ejecute el tema de capacitación de acuerdo a su competencia </t>
  </si>
  <si>
    <t xml:space="preserve">
Actualizar  y socializar el procedimiento  PLANEACION, EJECUCION Y EVALUACION DEL PLAN DE CAPACITACION DEL SISTEMA DE GESTION DE LA SEGURIDAD Y SALUD EN EL TRABAJO, código APGTHGTHPT11 y establecer puntos de control relacionados con la confirmación de los proveedores. </t>
  </si>
  <si>
    <t xml:space="preserve">NO SE CUENTA CON UN SISTEMA DE SEGURIDAD DE LA INFORMACIOÓN EN LA ENTIDAD </t>
  </si>
  <si>
    <t xml:space="preserve">INCUMPLIMIENTO CON EL COMPONENTE DE INFORMACIÓN Y SEGURIDAD DE GOBIERNO EN LINEA </t>
  </si>
  <si>
    <t xml:space="preserve">POSIBLE ATAQUE DE SEGURIDAD </t>
  </si>
  <si>
    <t xml:space="preserve">ACTUALIZAR Y SOCIALIZAR  PLAN DE CONTINGENCIA DE LA ENTIDAD </t>
  </si>
  <si>
    <t>JEFE OFICINA ASESORA DE PLANEACIÓN Y SISTEMAS/ PROFESIONAL  3</t>
  </si>
  <si>
    <t>CI03215-P</t>
  </si>
  <si>
    <t>No se tienen establecidos puntos de control para la revisión de las publicaciones de los documentos del SIG.</t>
  </si>
  <si>
    <t>CI04115-P</t>
  </si>
  <si>
    <t xml:space="preserve">Se evidencia demoras injustificadas en la actualización de las TRD para la custodia y conservación de la Oficina de Santa Marta. </t>
  </si>
  <si>
    <t>CI04015-P</t>
  </si>
  <si>
    <t>A la fecha del seguimiento no se ha recibido los recursos necesarios para el cambio del Banner del aviso externo de parte del proceso Servicios Administrativos.</t>
  </si>
  <si>
    <t>GESTION DE SERVICIOS ADMINISTRATIVOS (CALI)</t>
  </si>
  <si>
    <t>CI03915-P</t>
  </si>
  <si>
    <t xml:space="preserve">GESTION DE SERVICIOS ADMINISTRATIVOS (BUENAVENTURA) </t>
  </si>
  <si>
    <t>A la fecha del seguimiento no se ha logrado realizar la instalación de la Planta Eléctrica, pese a los requerimientos de la oficina de Buenaventura.</t>
  </si>
  <si>
    <t xml:space="preserve">FALTA DE RECUROS EN CAJA MENOR </t>
  </si>
  <si>
    <t>Que los clientes externos no puden  ubicar de la oficina del FPS en la ciudad de Cali</t>
  </si>
  <si>
    <t>Demora en los tramites y peticiones de los clientes externos</t>
  </si>
  <si>
    <t xml:space="preserve">Proyectar en la caja menor de la ciudad de bogotá el presupuesto de $300,000 para realizar el cambio del Banner del Aviso Externo de la Oficina de La ciudad de Cali. </t>
  </si>
  <si>
    <t>PERDIDA DE INFORMACION, MANO DE OBRA, DAÑOS EN LOS EQUIPOS ELECTRICOS EN LA OFICINA DE BUENAVENTURA</t>
  </si>
  <si>
    <t>FALTA DE PRESUPUESTO PARA INSTALAR PLANTA ELECTRICA</t>
  </si>
  <si>
    <t>PERDIDA DE INFORMACION Y DAÑOS EN EQUIPOS ELECTRICOS</t>
  </si>
  <si>
    <t>Proyectar en la caja menor de la ciudad de Bogotá el presupuesto necesario para instalar planta electrica de la ciudad de Buenaventura</t>
  </si>
  <si>
    <t>Presupuesto Asiganado/ adquisicion de bienes y servicios</t>
  </si>
  <si>
    <t xml:space="preserve">PUBLICACIONES REVISADAS/ PUBLICACIONES A APROBAR </t>
  </si>
  <si>
    <t xml:space="preserve">EL COMITÉ DESARROLLO ADMINISTRATIVO NO SE HA REUNIDO PARA LA APROBACIÓN DE LAS TRD </t>
  </si>
  <si>
    <t xml:space="preserve">POSIBLE DEMORA EN LA CREACIÓN DE LOS EXPEDIENTES VIRTUALES </t>
  </si>
  <si>
    <t xml:space="preserve">DESACTUALIZACIÓN EN LA BANDEJA DE ORFEO </t>
  </si>
  <si>
    <t xml:space="preserve">REVISAR TRIMESTRALMENTE LA MATRIZ PRIMARIA Y SECUNDARIA DEL PROCESO MEDICIÓN Y MEJORA  E INFORMAR A TRAVES DE CORREO ELECTRONICO  AL JEFE DE LA OFICINA SOBRE LOS CAMBIOS EN LA MATRIZ </t>
  </si>
  <si>
    <t xml:space="preserve">NO SE TENIAN IDENTIFICADAS LAS DEBILIDADES DENTRO DE LAS ACTIVIDADES DE FINALIZACIÓN DE LAS PUBLICACIONES DEL LOS DOCUMENTOS DEL SIG </t>
  </si>
  <si>
    <t xml:space="preserve">ERROR EN LA PUBLICACIÓN DE LOS DOCUMENTOS DEL SIG </t>
  </si>
  <si>
    <t xml:space="preserve">QUE SE LE DE APLICACIÓN A DOCUMENTOS OBSOLETOS Y/O ERRADOS. </t>
  </si>
  <si>
    <t xml:space="preserve">OPERATVO </t>
  </si>
  <si>
    <t xml:space="preserve">INCLUIR EN EL PROCEDIMIENTO PUBLICACION Y ACTUALIZACION DE INFORMACION EN MEDIOS ELECTRONICOS (PAGINA WEB INTRANET) PUNTO DE CONTROL QUE GARANTICE LA PUBLICACIÓN CORRECTA DE LOS DOC DEL SIG REVISADOS Y APROBADOS. </t>
  </si>
  <si>
    <t>JEFE OFICINA ASESORA DE PLANEACIÓN Y SISTEMAS/ PROFESIONAL 2</t>
  </si>
  <si>
    <t>CI03015-P</t>
  </si>
  <si>
    <t>Se evidencia desactualización de los anexos del Manual de Calidad del Sistema Integral de Gestión MECI – CALIDAD.</t>
  </si>
  <si>
    <t>CI03115-P</t>
  </si>
  <si>
    <t>Se evidencia desactualización de la metodología para la Formulación y seguimiento del Plan Anticorrupción y de Atención al Ciudadano</t>
  </si>
  <si>
    <t>B: Zona de Riesgo Baja: Asumir el Riesgo</t>
  </si>
  <si>
    <t>A: Zona de Riesgo Alta: Reducir el Riesgo, Evitar, Compartir o Transferir el Riesgo</t>
  </si>
  <si>
    <t>E: Zona de Riesgo Extrema: Reducir el Riesgo, Evitar, Compartir o Transferir el Riesgo</t>
  </si>
  <si>
    <t xml:space="preserve"> exceso de carga laboral que impidieron realizar los insumos en su momento pertinente </t>
  </si>
  <si>
    <t xml:space="preserve">POSIBLE INCUMPLIMIENTO DEL NUMERAL 4,2,2  DE LA NORMA MANUAL DE CALIDAD </t>
  </si>
  <si>
    <t xml:space="preserve">ACTUALIZAR LOS ANEXOS DEL MANUAL DE CALIDAD </t>
  </si>
  <si>
    <t>NO DE ACTUALIZACION  REALIIZADAS/ NO DE ACTUALIZACIONES A ACTUALIZAR</t>
  </si>
  <si>
    <t xml:space="preserve">No contar con la metodologia para el plan Anticorrupción </t>
  </si>
  <si>
    <t xml:space="preserve">posible contruccion de la Matriz del Plan Anticorrupción y sus componentes no acorde a la metodologia actual </t>
  </si>
  <si>
    <t>ACTUALIZAR LA METODOLOGIA DEL PLAN ANTICORRUPCIÓN ACORDE A LA VERSIÓN No 2 EMITIDA POR EL DAFP DONDE SE INCLUYE OTROS COMPONENTES PARA EL AÑO 2016</t>
  </si>
  <si>
    <t>JEFE OFICINA ASESORA DE PLANEACIÓN Y SISTEMAS/PROFESIONAL 2</t>
  </si>
  <si>
    <t xml:space="preserve">No de Documentos Actualizados/ No de Documentos a Actualizar </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</si>
  <si>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</si>
  <si>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 xml:space="preserve">QUE SE PRESENTE INCUMPLIMIENTO DEL CICLO PHVA DEL PROCESO </t>
  </si>
  <si>
    <t>CA01216-P</t>
  </si>
  <si>
    <t xml:space="preserve"> Se evidencia que actualmente el proceso no cuenta con la persona idónea para llevar a cabo  el manejo de la comunicación de la entidad.</t>
  </si>
  <si>
    <t>CA01316-P</t>
  </si>
  <si>
    <t>Se evidencia que el proceso cuenta  con el software   necesario para  realizar determinadas tareas de acuerdo a las necesidades de la persona  sin embargo se hace necesario revisar las licencias del software instalados en cada ordenador.</t>
  </si>
  <si>
    <t>CA01416-P</t>
  </si>
  <si>
    <t xml:space="preserve"> Aunque la entidad cuente con las herramientas necesarias para garantizar la información se evidencia que se debe realizar una revisión de la ley 1712 de 2014 y decreto único reglamentario 1081 de 2015.</t>
  </si>
  <si>
    <t>CA01516-P</t>
  </si>
  <si>
    <t>Se evidencia que el proceso cuenta con las herramientas necesarias para mantener actualizado la forma de comunicación entre los usuarios y la entidad sin embargo actualmente la plataforma de la entidad no tiene funcionando la herramienta del chat.</t>
  </si>
  <si>
    <t xml:space="preserve">DESACTUALIZACIÓN EN EL MANEJO DE LAS COMUNICACIONES </t>
  </si>
  <si>
    <t xml:space="preserve">OPERATIVO 
IMAGEN </t>
  </si>
  <si>
    <t xml:space="preserve">INCONSISTENCIAS EN EL APLICATIVO </t>
  </si>
  <si>
    <t xml:space="preserve">POSIBLE INSTALACIÓN DE SOFTWARE ILEGAL </t>
  </si>
  <si>
    <t xml:space="preserve">VIOLACIÓN A DERECHOS DE AUTOR </t>
  </si>
  <si>
    <t xml:space="preserve">OPERATIVO 
</t>
  </si>
  <si>
    <t xml:space="preserve">REALIZAR ACTUALIZACIÓN DEL APLICATIVO DE SEGURIDAD </t>
  </si>
  <si>
    <t>INCUMPLIMIENTO DE LA LEY 1712 DE 2014</t>
  </si>
  <si>
    <t xml:space="preserve">DESACTUALIZACION DEL PROCEDIMIENTO DE COMUNICACIONES </t>
  </si>
  <si>
    <t xml:space="preserve">POSIBLES SANCIONES A LA ENTIDAD </t>
  </si>
  <si>
    <t>ACTUALIZAR EL PROCEDIMIENTO "PUBLICACIÓN "" CON EL FORMATO ESQUEMA DE PUBLICACIÓN</t>
  </si>
  <si>
    <t xml:space="preserve">NO UTILIZACIÓN DE LA HERRAMIENTA </t>
  </si>
  <si>
    <t xml:space="preserve">QUE NO EXISTA COMUNICACIÓN CON LOS CIUDADANOS </t>
  </si>
  <si>
    <t xml:space="preserve">QUE NO SE TENGAN CANALES EFECTIVOS DE COMUNICACIÓN CON EL CIUDADANO </t>
  </si>
  <si>
    <t xml:space="preserve">ENVIAR UN OFICIO A ATENCIÓN AL CIUDADANO RECORDANDO COLOCAR N FUNCIONAMIENTO LAS HERRAMIENTAS TECNOLOGICAS DE LA VENTANILLA VIRTUAL </t>
  </si>
  <si>
    <t xml:space="preserve">No de Oficios Enviados/ No de Oficios a Enviar </t>
  </si>
  <si>
    <t xml:space="preserve">No DE APLICATIVOS ACTUALIZADOS/No DE APLICATIVOS A ACTUALIZAR </t>
  </si>
  <si>
    <t>CI00216-P</t>
  </si>
  <si>
    <t xml:space="preserve">POSIBLES FALTANTES DE RECURSOS POR NO LEGALIZACIÓN EN TERMINOS DE OORTUNIDAD DE LOS RECIBOS PROVISIONALES </t>
  </si>
  <si>
    <t xml:space="preserve">Los Procedimientos establecidos al interior del proceso relacionados con la constitución, reembolsos y cierres definitivos de cajas menores no establecen términos de ejecución de actividades. (APGSAGADPT19 Constitución y Ejecución de Caja Menor, APGSAGADPT20 Reembolso de Caja Menor, APGSAGADPT21 CIERRE DEFINITIVO CAJA MENOR) </t>
  </si>
  <si>
    <t xml:space="preserve">DESACTUALIZACIÓN DE LOS PROCEDIMIENTOS (APGSAGADPT19 Constitución y Ejecución de Caja Menor, APGSAGADPT20 Reembolso de Caja Menor, APGSAGADPT21 CIERRE DEFINITIVO CAJA MENOR)  </t>
  </si>
  <si>
    <t xml:space="preserve">NO LEGALIZACIÓN DE LOS PROVISIONALES Y FACTURAS EN TERMINOS DE OPORTUNIDAD </t>
  </si>
  <si>
    <t xml:space="preserve">ACTUALIZAR LOS PROCEDIMIENTOS (APGSAGADPT19 Constitución y Ejecución de Caja Menor, APGSAGADPT20 Reembolso de Caja Menor, APGSAGADPT21 CIERRE DEFINITIVO CAJA MENOR) </t>
  </si>
  <si>
    <t>UNA VEZ APROBADO EL PROCEDIMIENTO APGTSOPSPT01 "PUBLICACIONES", DARLE CUMPLIMIENTO A LA ACTIVIDAD PUNTO DE CONTROL EN CUANTO AL ENVIO DE CORREO ELECTRONICO POR PARTE DEL FUNIONARIO ENCARGADO DE LA PUBLICACIÓN AL REVISOR TECNICO  PARA QUE ESTE SEA REVISADO</t>
  </si>
  <si>
    <t>14/10/2014
R(18-05-2016)</t>
  </si>
  <si>
    <t xml:space="preserve">ACTUALIZAR LAS TRD DE LAS DIVISIONES EN EL PROGRAMA DE CORRESPONDENCIA ORFEO </t>
  </si>
  <si>
    <t>26/11/2015
R(31-05-2016)</t>
  </si>
  <si>
    <t>CI01514-P</t>
  </si>
  <si>
    <t>CI00516-P</t>
  </si>
  <si>
    <t>12/05/2015
R(05-08-2016)</t>
  </si>
  <si>
    <t xml:space="preserve">REALIZAR PLAN DE CONTINGENCIA PARA LA DEPURACIÓN DEFINITIVA DE LOS RADICADOS PENDIENTES POR CUARTO CHULO Y POSTERIOR DIGITALIZACIÓN EN ATENCION AL CIUDADANO. </t>
  </si>
  <si>
    <t xml:space="preserve">Hacer gestión para que en la resolución de desagregación del presupuesto del FPS vigencia 2017, en el rubro de gastos generales se contemplen las necesidades para las actividades a ejecutar durante esa vigencia “ con fecha límite de ejecución 31 de marzo de 2017.
</t>
  </si>
  <si>
    <t xml:space="preserve">Se evidencia publicación en el listado maestro de documentos del proceso Servicios de Salud, el Formato RESPUESTA USUARIO RESULTADO COMITÉ TECNICO CIENTÍFICO MIGSSSPSFO38 Versión 2.0 del 02/07/2009; y en la actualidad se encuentran utilizando el Formato RESPUESTA USUARIO RESULTADO COMITÉ TECNICO CIENTÍFICO MIGSSSPSFO38 Versión 3.0 del 30/10/2013; así mismo se evidencia que se está utilizando el formato EVALUACION DE SATISFACCION DE PACIENTES HOSPITALIZADOS MIGSSSPSFO10 Versión 1.0 del 21/04/2015 siendo este de versión 2.0. </t>
  </si>
  <si>
    <t xml:space="preserve">Que no se cumpla con la Documentación aprobada y establecida por el Sistema de Gestión de Calidad. </t>
  </si>
  <si>
    <t xml:space="preserve">Lineamientos errados por parte de la Coordinadora que se encontraba en su momento.  </t>
  </si>
  <si>
    <t>CA01916-P</t>
  </si>
  <si>
    <t xml:space="preserve">Se observa demora en la asignación para revisión técnica y revisión y adopción de algunos documentos del SIG-MECI-CALIDAD, tal es el caso del Instructivo para la construcción de compromisos Organizacionales, código ESDESDIGITO1, versión 2, que fue radicado junto con los demás documentos para la administración de Gestión ética en diciembre de 2015 y su adopción fue hasta en septiembre de 2016.
</t>
  </si>
  <si>
    <t>CA02216-P</t>
  </si>
  <si>
    <t>1) Durante la auditoría no se evidenció la documentación de las actividades a cargo de la Oficina de Planeación y Sistemas,  relacionadas con la  PROGRAMACIÓN ANUAL DE CAJA  RESOLUCIÓN DISTRIBUCIÓN DEL PLAN ANUAL DE CAJA, que se describe en la ficha de caracterización del proceso de Direccionamiento Estratégico, lo cual es susceptible de incumplir el Numeral 4.1. literal d) de la NTCGP.1000-2009.</t>
  </si>
  <si>
    <t>GESTIÓN DE SERVICIOS DE SALUD (BUCARAMANGA)</t>
  </si>
  <si>
    <t>CI00816-P</t>
  </si>
  <si>
    <t xml:space="preserve">GESTIÓN DE SERVICIOS DE SALUD  (CARTAGENA) </t>
  </si>
  <si>
    <t>Se evidencia la realización de las copias de seguridad de la oficina de Cartagena pero las misma no están siendo enviadas al proceso de TICS incumpliendo lo establecido en el procedimiento</t>
  </si>
  <si>
    <t>CI00616-P</t>
  </si>
  <si>
    <t xml:space="preserve">GESTIÓN DE SERVICIOS DE SALUD ( BARRANQUILLA) </t>
  </si>
  <si>
    <t>No se cuenta con archivadores para la custodia y conservación de las unidades documentales correspondientes a la vigencia 2015 y 2016 en la oficina de Barranquilla, lo que dificulta la adecuada organización de acuerdo a las normas archivísticas.</t>
  </si>
  <si>
    <t xml:space="preserve">INCREMENTO EN LAS ACTIVIDADES PROPIAS DE LA OFICINA POR CIERRE Y APERTURA DE AÑO </t>
  </si>
  <si>
    <t xml:space="preserve">DESACTULIZACIÓN DE LA DOCUMENTACION DEL SISTEMA </t>
  </si>
  <si>
    <t xml:space="preserve">QUE EL SISTEMA SE ENCUENTRE DESACTUALIZADO </t>
  </si>
  <si>
    <t xml:space="preserve">Diligenciamiento de Base de Datos de Seguimiento a documentos </t>
  </si>
  <si>
    <t>SOCIALIZAR EL PROCEDIMIENTO ELABORACIÓN Y CONTROL DE DOCUMENTOS INTERNOS ESDESOPSPT07</t>
  </si>
  <si>
    <t>JEFE OFICINA ASESORA DE PLANEACIÓN Y SISTEMAS</t>
  </si>
  <si>
    <t xml:space="preserve">No de Correos electronicos enviados/ No de Correo electrnicos por enviar </t>
  </si>
  <si>
    <t xml:space="preserve">JEFE OFICINA ASESORA DE PLANEACIÓN Y SISTEMAS/ PROFESIONAL 3 </t>
  </si>
  <si>
    <t xml:space="preserve">NO SE HABIA IDENTIFICADO LA NECESIDAD DE LA CREACIÓN DE UN PROCEDIMIENTO DONDE SE CONTEMPLE LAS ACTIVIDADES DEL PAC 
</t>
  </si>
  <si>
    <t xml:space="preserve">NO CONTAR CON LA DEBIDA OPORTUNIDAD CON LA RESOLUCION PARA UTILIZAR LOS RECURSOS ASIGNADOS EN EL PAC </t>
  </si>
  <si>
    <t xml:space="preserve">NO SE PUEDE CUMPLIR CON LOS REGISTROS  PRESUPUESTALES RESULTANTES DE LOS PROCESOS DE CONTRATACION </t>
  </si>
  <si>
    <t xml:space="preserve">ELABORAR PROCEDIMIENTO EN LOS CUALES SE INCLUYA ACTIVIDADES DEL PAC </t>
  </si>
  <si>
    <t xml:space="preserve">No de procedimientos </t>
  </si>
  <si>
    <t xml:space="preserve">Falta de Gestión en la Solicitud del Archivador  por parte de la Oficina </t>
  </si>
  <si>
    <t xml:space="preserve">Desorganizacion de los Documentos bajo Custodia de la oficina de Barranquilla </t>
  </si>
  <si>
    <t xml:space="preserve">Icumplimiento de la Normatividad Archivistica </t>
  </si>
  <si>
    <t xml:space="preserve">Falta de Herramientas para el envio de las copias de seguridad </t>
  </si>
  <si>
    <t xml:space="preserve">Incumplimiento del procedimiento establecido </t>
  </si>
  <si>
    <t>Posible perdidad de la Información generada en la Oficica Cartagena</t>
  </si>
  <si>
    <t>CI00916-P</t>
  </si>
  <si>
    <t xml:space="preserve">GESTIÓN DE SERVICIOS DE SALUD  (TUMACO)  </t>
  </si>
  <si>
    <t xml:space="preserve">Se evidencia inoportunidad en la realización y entrega de carnet de Salud, toda vez que en la oficina de Tumaco no hay máquina para la elaboración de los mismos. </t>
  </si>
  <si>
    <t xml:space="preserve">Falta de Presupuesto para la compra de la maquina </t>
  </si>
  <si>
    <t>Incumplimiento en la emtrega oportuna de los carnets</t>
  </si>
  <si>
    <t xml:space="preserve">Incumplimiento del procedimiento Elaboración de carnets de Salud </t>
  </si>
  <si>
    <t xml:space="preserve">COORDINADOR DE SERVICIOS DE SALUD </t>
  </si>
  <si>
    <t>CA01217-P</t>
  </si>
  <si>
    <t>Identificar las dificultades reales del proceso e implementar las acciones necesarias de intervención a través de un plan en el que se pueda evidencia el compromiso con la mejora del SIG.</t>
  </si>
  <si>
    <t>CA01317-P</t>
  </si>
  <si>
    <t xml:space="preserve">Diseñar y poner en marcha el plan que permita ejercer un mayor control y atención de las quejas a nivel nacional. </t>
  </si>
  <si>
    <t>CA01417-P</t>
  </si>
  <si>
    <t>Implementar protocolos sobre manejo de la atención al ciudadano presencial y telefónico así como el manejo de la documentación que estos servidores públicos realizan en radicación de correspondencia.</t>
  </si>
  <si>
    <t>CA01517-P</t>
  </si>
  <si>
    <t>Implementar el control de servicio/producto no conforme a nivel nacional</t>
  </si>
  <si>
    <t xml:space="preserve">FALTA DE OPORTUNIDAD EN LA ATENCIÓN Y CONTROL DE LAS PQRS A NIVEL NACIONAL </t>
  </si>
  <si>
    <t xml:space="preserve">INSATISFACCIÓN DEL USUARIO </t>
  </si>
  <si>
    <t xml:space="preserve">ENVIO DE CORREO A LAS DIVISIONES RECORDANDO LA ATENCIÓN OPORTUNA DE LAS QUEJAS 
PRESENTAR INFORME A SECRETARIO GENERAL INFORMANDO LAS QUEJAS PENDIENTES </t>
  </si>
  <si>
    <t xml:space="preserve">SLICITAR MESA DE TRABAJO AL DIRECTOR GENERAL Y LA COORDINACIÓN DE SALUD, PARA BUSCAR SOLUCIÓN SOBRE  LAS RESPUESTAS DE  LAS PQRSD A NIVEL NACIONAL, PARA QUE ESTAS SEAN OPORTUNAS </t>
  </si>
  <si>
    <t xml:space="preserve">ASESORA GIT ATENCIÓN AL CIUDADANO </t>
  </si>
  <si>
    <t xml:space="preserve">No DE ACTAS PRESENTADOS/ No DE ACTAS A PRESENTAR </t>
  </si>
  <si>
    <t xml:space="preserve">POSIBLE INCUMPLIMIENTO EN LA IMPLEMENTACION DE LOS REQUISITOS  DE LA NORMA DEL SISTEMA DE GESTIÓN </t>
  </si>
  <si>
    <t xml:space="preserve">CRONOGRAMA DE CUMPLIMIENTO DE LAS ACTIVIDADES A CARGO DEL PROCESO </t>
  </si>
  <si>
    <t xml:space="preserve">REALIZAR UN PLAN OPERATIVO IMPLEMENTANDO EL COMPORMISO DE CUMPLIMIENTO DE LAS ACTIVIDADES DEL PROCESO </t>
  </si>
  <si>
    <t xml:space="preserve">CUMPLIMIENTO DE CRONOGRAMA </t>
  </si>
  <si>
    <t xml:space="preserve">INCREMENTO EN EL NÚMERO DE PQRSD A NIVEL NACIONAL </t>
  </si>
  <si>
    <t xml:space="preserve">INCUMPLIMIENTO CON LA GUIA DE PROTOCOLO DE ATENCIÓN AL CIUDADANO </t>
  </si>
  <si>
    <t xml:space="preserve">DEFICIENCIA EN LA ATENCIÓN AL CIUDADANO </t>
  </si>
  <si>
    <t xml:space="preserve">DESCONOCIMIENTO DE LA GUIA </t>
  </si>
  <si>
    <t xml:space="preserve">REVISIÓN PERIODICA DE ENCUESTAS DE SATISFACCIÓN </t>
  </si>
  <si>
    <t>REVISAR Y ACTUALIZAR LA GUIA DE PROTOCOLOS PARA LA ATENCION AL CUIDADANO</t>
  </si>
  <si>
    <t>SOCIALIZAR LA GUIA DE PROTOCOLOS PARA LA ATENCION AL CUIDADANO</t>
  </si>
  <si>
    <t xml:space="preserve">No DE GUIAS ACTUALIZADAS/ No DE GUIAS A ACTUALIZAR </t>
  </si>
  <si>
    <t xml:space="preserve">No DE GUIA SOCIALIZADA </t>
  </si>
  <si>
    <t>CA01617-P</t>
  </si>
  <si>
    <t>Se verifico que el formato planilla reparto de correspondecia recibida, no esta integrada al sistema de gestion de calidad, por lo que existe un incumplimiento parcial de la norma NTCGP:1000 Numeral 4,2,3 literal b.</t>
  </si>
  <si>
    <t xml:space="preserve">UTILIZACIÓN INCORRECTA DE LA PLANTILLA (REPARTO DE CORRESPONDENCIA RECIBIDA)  </t>
  </si>
  <si>
    <t xml:space="preserve">INCUMPLIMIENTO A LA NORMA NTCGP:1000 NUMERAL 4,2,3 CONTROL DE DOCUMENTOS </t>
  </si>
  <si>
    <t xml:space="preserve">INEFICIENTE CONTROL EN LA DOCUMENTACIÓN DEL SISTEMA CORRESPONDIENTE AL PROCESO. </t>
  </si>
  <si>
    <t>JEFE GIT GESTION DOCUMENTAL/ PROFESIONAL 1</t>
  </si>
  <si>
    <t xml:space="preserve">QUE SE PRESENTEN PRODUCTOS Y/O SERVICIOS NO CONFORMES EN EL PROCESO </t>
  </si>
  <si>
    <t xml:space="preserve">DESCONOCIMIENTO   DE LA METODOLOGIA DEL PRODUCTO NO CONFORME </t>
  </si>
  <si>
    <t xml:space="preserve">DEFICIENCIA EN EL SERVICIO PRESTADO O EN EL PRODUCTO ENTREGADO. </t>
  </si>
  <si>
    <t xml:space="preserve">VERIFICACIÓN DE LA APLICACIÓN DE LA METODOLOGIA DEL PRODUCTO Y/O SERVICIO NO CONFORME </t>
  </si>
  <si>
    <t xml:space="preserve">SOCIALIZAR A LOS FUNCIONARIOS DEL PROCESO LA METODOLOGIA DEL SERVICIO Y/O PRODUCTO NO CONFORME PARA QUE SEA APLICADO. </t>
  </si>
  <si>
    <t xml:space="preserve">METODOLOGIA DEL PRODUCTO NO CONFORME SOCIALIZADA/ METODOLOGIA A SOCIALIZAR </t>
  </si>
  <si>
    <t>CA01017-P</t>
  </si>
  <si>
    <t>Se evidencia que no se hizo la verificación en término de oportunidad del punto de control (3) del procedimiento  APGTHGTHPT02 PLANEACIÓN, EJECUCIÓN Y EVALUACIÓN DEL PROCESO DE INDUCCION DE PERSONAL, toda vez que no se tomaron acciones frente a la encuesta del Coordinador del GIT de Cobro persuasivo a quien no se le realizo inducción especifica.</t>
  </si>
  <si>
    <t>Se evidencia incumplimiento parcial del numeral 4.2.3 de la NTCGP1000:2009 teniendo en cuenta que en la ejecución de la auditoria se encontraron las carpetas 210-52-03, 210-21-03, 210-71-01 sin continuidad en la foliación.</t>
  </si>
  <si>
    <t>CA00817-P</t>
  </si>
  <si>
    <t>Se evidencia la presentación de los informes Plan Institucional de Capacitación y Plan de Bienestar correspondiente al II semestre de 2016; con el uso inadecuado de los logos del ente certificador.</t>
  </si>
  <si>
    <t>CA00917-P</t>
  </si>
  <si>
    <t>Declaración de no conformidades frente a la NTCGP-1000
No cumplir con lo dispuesto en el Instructivo de manejo del archivo de gestión-FPS</t>
  </si>
  <si>
    <t>Posible perdida  y manipulación inadecuada de los registros de la gestión del proceso, por no mantener foliados el 100% de los documentos a cerrar cada vigencia.</t>
  </si>
  <si>
    <t>Seguimiento a la organización del archivo de gestión, por parte de GD
Verificación  de parte de los integrantes del GIT-GTH en el momento en que se consultan los registros para la gestión rutinaria del mismo.</t>
  </si>
  <si>
    <t>SUGERIMOS DE PARTE DE GTH, INCLUIR UNA COLUMNA DONDE SE PLASME LA FECHA DE COMUNICACIÓN DEL INFORME DE AUDITORIA.</t>
  </si>
  <si>
    <t>Sugerimos que la probabilidad y el impacto en plan de manejo de r, sea la determinada despues de controles para continaur con la adminsitración del nivel de riesgo despues de controles.</t>
  </si>
  <si>
    <t>Solicitar a través de correo electrónico al resposnable de la organización de los registros del proceso que verifique y garantice la foliación del 100% de los registros de la gestión del proceso en cada vigencia.</t>
  </si>
  <si>
    <t>CORREO ELECTRÓNICO ENVIADO</t>
  </si>
  <si>
    <t>Falta de tiempo de parte del funcionario responsable, para dar continuidad en la foliacion de las tres (3) carpetas; debido a las contingencias presentadas ( incapacidad, calamidad de dos compañeros y reubicación de otro)
El encargo de las actividades del SG-SST-FPS, suministra los registros producto de la gestión por fuera de oportunidad para su organización y foliación.</t>
  </si>
  <si>
    <t>Solicitar a través de correo electrónico a los integrantes del proceso GTH,  que suministren los registros producto de su gestión, inmediatamente culmine el trámite respectivo para su organización y foliación, por parte del responsable de gestión documental del proceso.</t>
  </si>
  <si>
    <t>Declaración de  una No conformidad mayor  a la entidad por parte de el ente certificador, por el uso inadecuado del su LOGO.</t>
  </si>
  <si>
    <t>Perdida de la certificación de Calidad de la entidad.</t>
  </si>
  <si>
    <t xml:space="preserve">Flata de personal para la ejecución de las actividades de plan de bienestar social vigencia 2016 y sus respectivos informes, lo cual hizo  que el coordinador del proceso debiera realizar los informes sin la debia oportunidad que permitiera la verificación de su contenido y formato utilizado al momento de firmarlo.
</t>
  </si>
  <si>
    <t>Revisión por parte del Coordinador del Proceso en el momento de firmar.</t>
  </si>
  <si>
    <t xml:space="preserve">Enviar circular a los integrantes del GIT-GTH, recordando el adecuado uso de los logos del ente certificador, señalando los lineamiento establecidos para tal fin. </t>
  </si>
  <si>
    <t xml:space="preserve">COORDINADOR GIT GESTIÓN TALENTO HUMANO/ TECNICO ADMINISTRATIVO </t>
  </si>
  <si>
    <t>CIRCULAR ENVIADO</t>
  </si>
  <si>
    <t xml:space="preserve">Flata de personal para la ejecución de las actividades de evaluación de  inducción general y  específica durante el segundo semestre de 2016 y para elaborar sus respectivos informes.
</t>
  </si>
  <si>
    <t xml:space="preserve">Desarrollo inadecuado de las funciones asignadas,  lo cual afecta el cumplimiento de los objetivos institucionales.
Declaración de no conformidades reales al proceso. 
</t>
  </si>
  <si>
    <t>No contar con los conocimiento necesario para el desempeño de las funciones de un cargo, por falta de una adecuada inducción específica.</t>
  </si>
  <si>
    <t>Se debe elaborar un acta en el FORMATO DE ACTAS APGDOSGEFO01, donde conste que se adelantó la Inducción Específica, la cual debe estar firmada por todos los que participaron en el proceso de Inducción Específica. Dicha acta debe ser remitida a Gestión de Talento Humano dentro de los tres meses siguientes a la vinculación o al traslado de dependencia del funcionario o trabajador.</t>
  </si>
  <si>
    <t>Establecer un punto de control en el Procedimiento APGTHGTHPT02  - PLANEACION, EJECUCIÓN Y EVALUACIÓN DEL PROCESO DE INDUCCIÓN DE PERSONAL, para garantizar la existencia y entrega del acta de inducción específica.</t>
  </si>
  <si>
    <t xml:space="preserve">COORDINADOR GIT GESTIÓN TALENTO HUMANO/ PROFESIONAL APOYO A LA GESTIÓN </t>
  </si>
  <si>
    <t>PROCEDIMIENTO ACTUALIZADO ADOPTADO Y SOCIALIZADO</t>
  </si>
  <si>
    <t xml:space="preserve">DAR USO ADECUADO DE LA PLANTILLA REPARTO DE CORRESPONDENCIA RECIBIDA APROBADA POR CALIDAD APGDOSGEFO03 Y SOCIALIZAR CON LOS FUNCIONARIOS DEL PROCESO. </t>
  </si>
  <si>
    <t>CA01117-P</t>
  </si>
  <si>
    <t>GESTIÓN DE SERVICIOS DE SALUD</t>
  </si>
  <si>
    <t xml:space="preserve">Actualizar el hacer del proceso (caracterización) en el sentido de contemplar los Comités Técnico Científicos y los Comités Ah Hoc y así como reflejar las salidas al  Cliente Interno de los Informes de Seguimiento establecidos en el procedimiento MIGSSGSSPT01AUDITORIA MEDICA DE PUNTOS DE ATENCIÓN Actividad 25.
</t>
  </si>
  <si>
    <t>Revisando el link de publicación de los indicadores a responsabilidad del proceso dentro de la intranet, se puedo evidenciar que no existen registros de en la tendencia del indicador, por lo que se incumple el numeral 4.2.4 el cual establece que los registros se establecen para proporcionar evidencia de la conformidad con los requisitos así como de la operación eficaz, eficiente y efectiva del sistema de gestión de calidad; la principal causa identificada es que el proceso no asistió a la capacitación realizada por lo que no conocían la ejecución de esta actividad y no tienen determinado el funcionario responsable para su ejecución, generando como un riesgo potencial el que no se generen registro con los cuales se pueda interpretar la tendencia de los indicadores y poder tomar las acciones adecuadas frente al fortalecimiento del proceso.</t>
  </si>
  <si>
    <t>CA01717-P</t>
  </si>
  <si>
    <t>CA00417-P</t>
  </si>
  <si>
    <t>CA00517-P</t>
  </si>
  <si>
    <t>CA00617-P</t>
  </si>
  <si>
    <t>CA00717-P</t>
  </si>
  <si>
    <t xml:space="preserve">Se evidenció que se debe garantizar el cumplimiento  total del procedimiento establecido para la actualización del Normograma Institucional; por cuanto se observó que el decreto 943 de 2014 fue derogado por el Decreto 1083 de 2015 y el mismo aún se encuentra publicado en el Normograma del proceso Medición y Mejora.  De igual manera, se pudo evidenciar que hacen falta dos correos de actualización mensual del Normograma, correspondiente a los meses de octubre y diciembre  de 2016. </t>
  </si>
  <si>
    <t>Se evidenció que se debe garantizar el cumplimiento total de las acciones de mejora establecidas en el  informes de Desempeño correspondiente al I Semestre de 2016 y las que se hayan contemplado en el II Semestre de 2016; por cuanto se pudo evidenciar que existen varias en estado pendiente como es el caso de la actualización del procedimiento PUBLICACIÓN Y ACTUALIZACIÓN DE INFORMACION EN MEDIOS ELECTRÓNICOS, acción que se encuentra en estado pendiente desde el 29 de julio de 2016.</t>
  </si>
  <si>
    <t xml:space="preserve">Se observó que el proceso auditado debe garantizar la revisión de los indicadores Estratégicos y por Procesos y debe contar con la evidencia en la que se establezca la modificación o no de los mismos. </t>
  </si>
  <si>
    <t xml:space="preserve">Se observó que el proceso auditado debe trazar indicadores que aseguren la conformidad del Sistema de Gestión de la Calidad.  </t>
  </si>
  <si>
    <t xml:space="preserve">No se tenia claridad frente a la totalidad de la derogación del decreto 943 de 2014 </t>
  </si>
  <si>
    <t xml:space="preserve">QUE SE DE APLICABILIDAD A LAS NORMAS DEROGADAS </t>
  </si>
  <si>
    <t xml:space="preserve">IDENTIFICACIÓN DE NO CONFORMIDADES POR PARTE DEN ENTE CERTIFICADOR </t>
  </si>
  <si>
    <t xml:space="preserve">LEGAL </t>
  </si>
  <si>
    <t xml:space="preserve">REVISIÓN MENSUAL DEL NORMOGRAMA, Y ENVIO DE CORREO PARA SU ACTUALIZACIÓN SI ES EL CASO. </t>
  </si>
  <si>
    <t xml:space="preserve">REALIZAR LA ACTUALIZACIÓN DEL NORMOGRAMA, SOLICITANDO LA ELIMINACIÓN DEL DECRETO 943 DE 2014 </t>
  </si>
  <si>
    <t xml:space="preserve">SOLICITUDES DE ACTUALIZACIÓN DEL NORMOGRAMA A REALIZAR/ SOLICITUDES DE NORMOGRAMA REALIZADO </t>
  </si>
  <si>
    <t xml:space="preserve">FALTA DE SEGUIMIENTO A LAS ACCIONES DE MEJORA ESTABLECIDAS </t>
  </si>
  <si>
    <t xml:space="preserve">ESTANCAMIENTO DEL SISTEMA DE GESTIÓN DE CALIDAD </t>
  </si>
  <si>
    <t xml:space="preserve">REALIZAR UN CUADRO DE CONTROL DE ACTIVIDADES DEL PROCESO </t>
  </si>
  <si>
    <t xml:space="preserve">CUADRO DE CONTROL DE ACTIVIDADES REALIZADOS </t>
  </si>
  <si>
    <t xml:space="preserve">QUE NO SE ESTÉ MEJORANDO CONTINUAMENTE EL SISTEMA </t>
  </si>
  <si>
    <t xml:space="preserve">QUE NO SE CUENTE CON LOS INDICADORES ADECUADOS PARA MEDIR LA GESTIÓN DEL PROCESO </t>
  </si>
  <si>
    <t xml:space="preserve">FALENCIAS EN LA REVISIÓN DE LOS INDICADORES </t>
  </si>
  <si>
    <t xml:space="preserve">TOMA DE DECISIONES INCORRECTAS </t>
  </si>
  <si>
    <t xml:space="preserve">REALIZAR UNA ADECUADA Y COMPLETA REVISIÓN Y ACTUALIZACIÓN DE INDICADRES DE GESTIÓN DEL PROCESO </t>
  </si>
  <si>
    <t xml:space="preserve">No DE INDICADORES ACTUALIZADOS Y PUBLICADOS/  No DE INDICADORES CON NECESIDAD DE ACTUALIZAR </t>
  </si>
  <si>
    <t xml:space="preserve">DESCONOCIMIENTO DE LOS LINEAMIENTOS E INSTRUCCIONES PARA LA ACTUALIZACIÓN DE LA FICHA DE CARACTERIZACIÓN </t>
  </si>
  <si>
    <t xml:space="preserve">QUE NO SE CUENTE CON LOS LINEAMIENTOS DEL HACER DEL PROCESO  </t>
  </si>
  <si>
    <t xml:space="preserve">Deficiencia e incumplimiento en las actividades incluidas en el hacer del proceso </t>
  </si>
  <si>
    <t>a</t>
  </si>
  <si>
    <t xml:space="preserve">REALIZAR LA ACTUALIZACIÓN DE LA FICHA DE CARACTERIZACIÓN DEL PROCESO GESTIÓN SERVICIOS DE SALUD </t>
  </si>
  <si>
    <t>NO DE SOLICITUDES REALIZADAS A OPS</t>
  </si>
  <si>
    <t xml:space="preserve">SOLICITAR POR MEDIO DE CORREO ELECTRONICO  A LA OFICINA DE PLANEACIÓN Y SISTEMAS ASESORIA SOBRE LINEAMIENTOS  PARA LA ACTUALIZACIÓN DE LA FICHA DE CARACTERIZACIÓN </t>
  </si>
  <si>
    <t xml:space="preserve">FICHA DE CARACTERIZACIÓN ACTUALIZADA/ FICHA DE CARACTERIZACIÓN A SOLICITAR </t>
  </si>
  <si>
    <t xml:space="preserve">QUE NO EXISTA UNA OPERACIÓN EFICAZ, EFICIENTE Y EFECTIVA DEL SISTEMA DE GESTIÓN DE CALIDAD. </t>
  </si>
  <si>
    <t xml:space="preserve">QUE NO SE GENEREN REGISTROS CON LOS QUE SE PUEDA IDENTIFICAR LOS INDICADORES </t>
  </si>
  <si>
    <t xml:space="preserve">DESCONOCIMIENTO DE LA ACTIVIDAD POR PARTE DEL FUNCIONARIO RESPONSABLE. </t>
  </si>
  <si>
    <t xml:space="preserve">REALIZAR LOS REGISTROS DE LOS INDICADORES DEL PROCESO EN EL LINK DE LA INTRANET DE LA ENTIDAD ESTABLECIDO PARA TAL FIN </t>
  </si>
  <si>
    <t xml:space="preserve">No de Registros Relizados de los indicaodres del proceso </t>
  </si>
  <si>
    <t>CA01817-P</t>
  </si>
  <si>
    <t>Algunos procedimientos documentados para la ejecución de las actividades del proceso de Gestión Bienes Transferidos, se encuentran desactualizados frente a las directrices dictadas por entidades externas y la Alta Dirección del FPS FCN, para el correcto funcionamiento del Sistema Integrado de Gestión.</t>
  </si>
  <si>
    <t xml:space="preserve">CARGA LABORAL DEL FUNCIONARIO RESPONSABLE DE LA ACTIVIDAD </t>
  </si>
  <si>
    <t xml:space="preserve">QUE NO SE DE UN CORRECTO FUNCIONAMIENTO DEL SISTEMA DE GESTIÓN </t>
  </si>
  <si>
    <t xml:space="preserve">ACTUALIZAR LOS PROCEDIMIENTOS DEL PROCESO QUE SE ENCUENTRA EN DESACTUALIZACIÓN </t>
  </si>
  <si>
    <t>CA00117-P</t>
  </si>
  <si>
    <t>CA00217-P</t>
  </si>
  <si>
    <t>CA00317-P</t>
  </si>
  <si>
    <t>Se evidenció que la ficha de caracterización del proceso, fue actualizada como versión 10 y adoptada el 30 de nov/2016, en dicha actualización se incluyen dos (2) de las tres (3) observaciones de la no conformidad real No. CA02116 declaradas en la auditoría de calidad 2do cilco 2016 y la actividad Programa anual de Caja -PAC-; Sin embargo, no se evidencia modificación respecto de De la actividad "CITACIÓN DE COMITÉ DE DESARROLLLO ADMINTRATIVO, COMITÉ COORDINADOR DEL  SISTEMA DE CONTROL INTERNO Y CALIDAD, COMITÉ DE DIRECCIÓN, COMITÉ DE CONTRATACIÓN, EQUIPO OPERATIVO MECI - CALIDAD" se debe formular la acción que realmente le pertenece al Proceso de Direccionamiento Estratégico, que es relacionada con la producción de lineamiento, políticas y decisiones propias de los integrantes del mismo, con las citaciones no basta y menos con solo  la producción de un acta."</t>
  </si>
  <si>
    <t>Se cumple parcialmente el requisito 4.2.4, que establece que los registros de la gestión del proceso, se identifican, almacena, protegen y son de fácil recuperación a través de qué mecanismo; sin embargo, no se está dado cumplimiento  a la TRD - planes y programas -1206903, subseries Plan de Mejoramiento; la cual no está siendo utilizado por política de cero papel; los registros se evidencian, es en los mecanismos virtuales, como correos, y publicaciones en pág intranet.</t>
  </si>
  <si>
    <t>La acción trazada para subsanar la no conformidad real No. CA01216 relacionada con el control de registros, a la fecha  se ejecutó al 100% y es eficaz; sin embargo, la acción correctiva trazada para subsanar las causas de las no conformidad real No. CA01116, relacionada con la no realización de la Revisión del SIG-MECI-CALIDAD por parte de la Dirección, no es eficaz, ni  apropiada y la fecha trazada (20-02-2017), no es coherente con la meta de la misma; lo cual incumple parcialmente el literal f) del numeral 8.5.2. y es susceptible de continuar incumpliendo el literal d)  del Numeral 5.1. de la NTCGP.100-2009, que pide que la Alta Dirección debe proporcionar la mejora continua de la eficiencia, eficacia y efectividad del sistema, con la realización de la revisión por la dirección.</t>
  </si>
  <si>
    <t xml:space="preserve">NO SE HABIA ACORDADO CON EL AUDITOR DEL CICLO DE AUDITORIA SEGUNDO SEM 2016, LAS SALIDAS DE LOS COMITÉS  </t>
  </si>
  <si>
    <t xml:space="preserve">QUE NO SE IMPRARTAN LOS LINEAMIENTOS ADECUADOS PARA LA ENTIDAD </t>
  </si>
  <si>
    <t xml:space="preserve">INCUMPLIMIENTO A LOS LINEAMIENTOS DETERMINADOS EN LOS COMITÉS </t>
  </si>
  <si>
    <t xml:space="preserve">SEGUIMIENTO  A LAS ACTAS, DOCUMENTACIÓN DE LOS COMPROMISOS EN LOS PLANES </t>
  </si>
  <si>
    <t xml:space="preserve">APROBACIÓN DE LA FICHA DE CARACTERIZACIÓN DEL PROCESO </t>
  </si>
  <si>
    <t xml:space="preserve">APROBACIÓN DE LA FICHA DE CARACTERIZACION </t>
  </si>
  <si>
    <t xml:space="preserve">REALIZAR MESA DE TRABAJO PARA REVISIÓN DE CADA UNO DE LOS FORMATOS DEL SISTEMA MECI-CALIDAD </t>
  </si>
  <si>
    <t xml:space="preserve">12/10/2016
R( 20-03-2017) </t>
  </si>
  <si>
    <t xml:space="preserve">No   de Actas Realizadas/ No de Actas a Realizar </t>
  </si>
  <si>
    <t xml:space="preserve">REALIZAR MESA DE TRABAJO CON SECRETARIO GENERAL, COORDINADOR DE SERVICIOS ADMINISTRATIVOS; PARA ESTIPULAR FECHA DE CUMPLIMIENTO DE LA INSTALACIÓN DE LOS ARCHIVADORES   </t>
  </si>
  <si>
    <t xml:space="preserve">SOLICITAR MEDIANTE CORREO ELECTRONICO A LA DIVISIÓN CARTAGENA LA INFORMACIÓN SOBRE LAS FECHAS DE ENVIO  DEL BACK UP </t>
  </si>
  <si>
    <t>REALIZAR MESA DE TRABAJO CON SECRETARIO GENERAL, COORDINADOR DE SERVICIOS ADMINISTRATIVOS; PARA ESTIPULAR FECHA DE CUMPLIMIENTO  DE LA INSTALACIÓN DE LA MAQUINA PARA LA ELABORACIÓN DE LOS CARNETS</t>
  </si>
  <si>
    <t xml:space="preserve">25/11/2016
R ( 20-03-2017) </t>
  </si>
  <si>
    <t xml:space="preserve">26/10/2016
R ( 20-03-2017) </t>
  </si>
  <si>
    <t>26/10/2016
R ( 20-03-2017)</t>
  </si>
  <si>
    <t xml:space="preserve">03/03/2015
R(29-03-2017) </t>
  </si>
  <si>
    <t xml:space="preserve">SOLICITAR MEDIANTE MEMORANDO CAPACITACIÓN A LA OFICINA ASESORA DE PLANEACIÓN Y SISTEMAS ACERCA DE LA METODOLOGIA INTERNA DE ELABORACIÓN DE INDICADORES DE GESTIÓN, ESTRATEGICOS Y POR PROCESOS Y ACOMPAÑAMIENTO EN LA REDEFINICIÓN DE INDICADORES </t>
  </si>
  <si>
    <t xml:space="preserve">No DE MEMORANDOS ENVADOS / No DE MEMORANDOS A ENVIAR </t>
  </si>
  <si>
    <t>REALIZAR LA ACTUALIZACIÓN DE LOS INDICADORES DEL PROCESO DE ACUERDO A LA METODOLOGIA  INTERNA DE ELABORACIÓN DE INDICADORES DE GESTIÓN</t>
  </si>
  <si>
    <t xml:space="preserve">NO SE ESTÁ UTILIZANDO POR CUMPLIMIENTO A LA POLITICA CERO PAPEL YA QUE LOS ARCHIVOS SE VAN A MANEJAR DE MANERA VIRTUAL </t>
  </si>
  <si>
    <t xml:space="preserve">QUE NO EXISTAN REGISTROS DE LA DOCUMENTACIÓN REFERENTE AL PLAN DE MEJORAMIENTO INSTITUCIONAL </t>
  </si>
  <si>
    <t xml:space="preserve">QUE NO SE CONTROLEN LAS ACCIONES DE MEJORAS </t>
  </si>
  <si>
    <t xml:space="preserve">SOLICITAR POR MEDIO DE CORREO ELECTRONICO  LA CREACIÓN DE LAS TRD  VIRTUALES PARA ESTABLECER LOS REGISTROS DE LA DOCUMENTACIÓN REFERENTE AL PLAN  DE MEJORAMIENTO INSTITUCIONAL </t>
  </si>
  <si>
    <t xml:space="preserve">TRD APROBADAS E IMPLEMENTADAS </t>
  </si>
  <si>
    <t xml:space="preserve">ASISTENCIA JURIDICA </t>
  </si>
  <si>
    <t>CI00517-P</t>
  </si>
  <si>
    <t>Se observa en la presentación del informe de desempeño correspondiente al II semestre de 2016 que el proceso no dio cumplimiento al 100% de las acciones de mejora establecidas en dicho informe.</t>
  </si>
  <si>
    <t>CI00617-P</t>
  </si>
  <si>
    <t>Se evidencia desactualización de la matriz primaria y secundaria del proceso, toda vez que en el mismo se encuentra establecido la presentación del informe de procesos judiciales el cual fue derogado por el Decreto 1167 de 2016, articulo 6. Así mismo se encuentra desactualizada la ficha de caracterización en el Hacer del proceso y el normograma Institucional.</t>
  </si>
  <si>
    <t>CI00717-P</t>
  </si>
  <si>
    <t>No se presentó el 100% de los insumos requeridos (carpeta de contratos vigencia 2013 y 2014) por el Grupo de Trabajo de Control Interno para la ejecución de la auditoria al Hacer del proceso de Asistencia Jurídica.</t>
  </si>
  <si>
    <t>FALTA DE SOCIALIZACIÓN DEL RESPONSABLE DE SECRETARIA TECNICA DE COMITÉ Y DEFENSA DE LA DEGORATORIA DEL DECRETO 1167 /2016</t>
  </si>
  <si>
    <t xml:space="preserve">DOCUMENTACIÓN DEL SISTEMA DE GESTIÓN DE CALIDAD DESACTUALIZADO </t>
  </si>
  <si>
    <t xml:space="preserve">ACTUALIZAR  EL NORMOGRAMA DEL PROCESO ASISTENCIA JURIDICA, ACTUALIZANDO EL DECRETO 1167/2016 QUE DEROGÓ EL INFORME DE DESEMPEÑO SEMESTRAL DE PROCESOS CON DESTINO A LA AGENCIA NACIONAL DE DEFENSA JURIDICA DEL ESTADO </t>
  </si>
  <si>
    <t xml:space="preserve">ACTUALIZAR LA MATRIZ PRIMARIA Y SECUNDARIA ELIMINANDO EL INFORME SEMESTRAL DE PROCESOS JUDICALES CON DESTINO A LA AGENCIA NACIONAL DE DEFENSA JURIDICA DEL ESTADO </t>
  </si>
  <si>
    <t xml:space="preserve">ACTUALIZAR LA FICHA DE CARACTERIZACIÓN DEL PROCESO ASISTENCIA JURDICA ELIMINANDO EN EL HACER DEL PROCESO EL INFORME SEMESTRAL DE PROCESOS CON DESTINO A LA AGENCIA NACIONAL DE DEFENSA JURIDICA DEL ESTADO  </t>
  </si>
  <si>
    <t xml:space="preserve">DESACTUALIZACIÓN DE LA MATRIZ PRIMARIA Y SECUNDARIA, DE LA FICHA DE CARACTERIZACIÓN Y NORMOGRAMA DEL PROCESO </t>
  </si>
  <si>
    <t>ASESORAR AL FONDO DE PASIVO SOCIAL DE FERROCARRILES NACIONALES DE COLOMBIA, EN LOS ASUNTOS JURÍDICOS DE INTERÉS DE LA ENTIDAD Y DEFENDER SUS INTERESÉS EN LOS PROCESOS JUDICIALES, ADMINISTRATIVOS Y MECANISMOS DE PARTICIPACIÓN CIUDADANA, EN LOS CUALES LA ENTIDAD ACTÚA COMO DEMANDANTE O DEMANDADA Y GARANTIZAR  QUE LA ADQUISICIÓN DE BIENES Y SERVICIOS QUE REQUIEREN LOS DISTINTOS PROCESOS PARA EL DESARROLLO DE SUS FUNCIONES, SE REALICE  BAJO LOS PARÁMETROS DE  CALIDAD, OPORTUNIDAD Y TRANSPARENCIA,  CON PROVEEDORES CALIFICADOS.</t>
  </si>
  <si>
    <t xml:space="preserve">POSIBLE INCUMPLIMIENTO DEL SISTEMA DE GESTIÓN DE CALIDAD  Y DE LA MEJORA CONTINUA DEL PROCESO ASISTENCIA JURIDICA </t>
  </si>
  <si>
    <t xml:space="preserve">SE GESTIONÓ EL CUMPLIMIENTO DE LAS ACCIONES DE MEJORA, SIN EMBARGO ESTAS DEPENDEN DEL CUMPLIMIENTO DE TERCEROS.
(AGENCIA NACIONAL DE DEFENSA JURIDICA DEL ESTADO) 
DEBIDO AL ALTO VOLUMEN DE CARPETAS NO SE DIO CUMPLIMIENTO A LA TOTALIDAD, EN LA CREACION DE LOS EXPEDIENTES.  </t>
  </si>
  <si>
    <t xml:space="preserve">INCUMPLIMIENTO A LAS SALIDAS DEL ACTUAR DEL PROCESO </t>
  </si>
  <si>
    <t>REALIZAR PLANES DE TRABAJO A TRAVÉS DE CUMPLIMIENTO DE CRONOGRAMAS EN DONDE SE TOMARÁ LAS ACCIONES PARA LA CREACIÓN DE LOS EXPEDIENTES VIRTUALES DE LAS VIGENCIAS 2014-2015</t>
  </si>
  <si>
    <t xml:space="preserve">COORDINADOR GIT DEFENSA JUDICIAL </t>
  </si>
  <si>
    <t xml:space="preserve">JEFE OFICINA JURIDICA </t>
  </si>
  <si>
    <t xml:space="preserve">SE SOLICITÓ AL PROCESO DE GESTIÓN DOCUMENTAL LAS CARPETAS PARA EVIDENCIA DE AUDITORIA, PERO LAS MISMAS NO FUERON PUESTAS A DISPOSICIÓN AL PROCESO ASISTENCIA JURIDICA </t>
  </si>
  <si>
    <t xml:space="preserve">QUE NO SE PUEDA VERIFICAR LAS EVIDENCIAS EN LA AUDITORIA POR PARTE DE LA OFICINA DE  CONTROL INTRERNO Y CONLLEVE A UNA NO CONFORMIDAD DEL PROCESO ASISTENCIA JURIDICA </t>
  </si>
  <si>
    <t xml:space="preserve">INCUMPLIMIENTO AL HACER DEL PROCESO </t>
  </si>
  <si>
    <t xml:space="preserve">DISPONER LAS CARPETAS DE LOS CONTRATOS  EN EL SEGUIMIENTO AL PLAN DE MEJORAMIENTO CORRESPONDIENTE AL SEGUNDO TRIMESTRE EN CUMPLIMIENTO A LA ACCIÓN DE LIQUIDACIÓN DE CONTRATOS  DE LA VIGENCIA </t>
  </si>
  <si>
    <t xml:space="preserve">No DE MESAS DE TRABAJO REALIZADAS/ No  DE MESAS DE TRABAJO POR REALIZAR </t>
  </si>
  <si>
    <t xml:space="preserve">SE REALIZARÁ MESA DE TRABAJO CON LA AGENCIA NACIONAL DE DEFENSA JURIDICA DEL ESTADO EN TRIMESTRE,  PARA ACLARAR LOS TERMINOS  A TRAVÉS DE LOS CUALES SE TOMARÁN ACCIONES   DE MEJORA FRENTE AL CERTIFICADO EKOGUI.  </t>
  </si>
  <si>
    <t xml:space="preserve">No DE EXPEDIENTES REALIZADOS/No  DE EXPEDIENTES VIRTUALES POR REALIZAR </t>
  </si>
  <si>
    <t>NORMOGRAMA ACTUALIZADO</t>
  </si>
  <si>
    <t xml:space="preserve">MATRIZ PRIMARIA Y SECUNDARIA ACTUALIZADA </t>
  </si>
  <si>
    <t xml:space="preserve">No DE CARPETAS DE CONTRATO PRESENTADAS/ No  DE CARPETAS PENDIENTES POR PRESENTAR </t>
  </si>
  <si>
    <t>CI00417-P</t>
  </si>
  <si>
    <t>CI00117-P</t>
  </si>
  <si>
    <t>El FPS cuenta con 270 Equipos de cómputo activos, de los cuales se encuentran protegidos solo 175 PC con licencias Software PCSECURE; 95 PC se encuentran desprotegidos lo que dificulta evitar que los usuarios instalen programas que no son de uso institucional. Así mismo no se pudo evidenciar los equipos que faltan por la licencia del software.</t>
  </si>
  <si>
    <t>CI00217-P</t>
  </si>
  <si>
    <t xml:space="preserve">En la ficha de caracterización del proceso,  no se cuenta con el 100% de las actividades que ejecuta el HACER, así mismo el VERIFICAR y el ACTUAR no se encuentran acordes  a las metodologías establecidas por el FPS.
</t>
  </si>
  <si>
    <t>CI00317-P</t>
  </si>
  <si>
    <t>Los equipos de cómputo del FPS no se les ha realizado mantenimiento preventivo desde hace 2 años.</t>
  </si>
  <si>
    <t>El FPS no cuenta con un plan de Contingencia para atender las eventualidades de tipo tecnológicas.</t>
  </si>
  <si>
    <t xml:space="preserve">NO SE HA EFECTUADO  LA CONTRATACIÓN PARA LA ADQUISICIÓN DE LAS NUEVAS LICENCIAS Y LA ACTUALIZACIÓN DE LAS EXISTENTES </t>
  </si>
  <si>
    <t xml:space="preserve">INSTALACIÓN DE SOFTWARE  ILEGAL </t>
  </si>
  <si>
    <t xml:space="preserve">MULTAS, SANCIONAES. FUGA DE INFORMACIÓN, VIRUS </t>
  </si>
  <si>
    <t xml:space="preserve">NO EXISTE CONTROL </t>
  </si>
  <si>
    <t xml:space="preserve">GESTIONAR LA ADQUISICIÓN DE LAS NUEVAS LICENCIAS Y LA ACTUALIZACIÓN DE LAS EXISTENTES </t>
  </si>
  <si>
    <t>No de Adquisiciones y actualizaciones Realizadas/  No de Adquisiciones y Actualizaciones Gestionadas</t>
  </si>
  <si>
    <t xml:space="preserve">NO SE HA INCLUIDO LAS NUEVAS ACTIVIDADES EN CUANTO A LA SEGURIDAD DE LA INFORMACIÓN </t>
  </si>
  <si>
    <t xml:space="preserve">INCUMPLIMIENTO A LA NORMATIVIDAD </t>
  </si>
  <si>
    <t xml:space="preserve">RETRASO EN LA IMPLEMENTACIÓN Y CUMPLIMIENTO DE LAS ACTIVIDADES </t>
  </si>
  <si>
    <t xml:space="preserve">NO EXISTE CONTROLES </t>
  </si>
  <si>
    <t xml:space="preserve">ACTUALIZAR LA FICHA DE CARACTERIZACIÓN DEL PROCESO GESTIÓN TICS INCLUYENDO LAS NUEVAS ACTIVIDADES </t>
  </si>
  <si>
    <t xml:space="preserve">NO SE HA REALIZADO LA CONTRATACIÓN DEL MANTENIMIENTO DE LOS EQUIPOS  DE COMPUTO </t>
  </si>
  <si>
    <t xml:space="preserve">DAÑO Y DETERIORO DE LOS EQUIPOS DE COMPUTO </t>
  </si>
  <si>
    <t xml:space="preserve">BAJO RENDIMIENTO DE LOS EQUIPOS DE COMPUTO </t>
  </si>
  <si>
    <t xml:space="preserve">GESTIONAR LA CONTRATACION DEL MANTENIMIENTO DE LOS EQUIPOS DE COMPUTO </t>
  </si>
  <si>
    <t xml:space="preserve">FALTA DE PRESUPUESTO PARA LA IMPLEMENTACION DEL PLAN DE CONTINGENCIA </t>
  </si>
  <si>
    <t xml:space="preserve">QUE NO EXISTA UN PUNTO DE RECUPERACIÓN ANTE DESASTRES </t>
  </si>
  <si>
    <t xml:space="preserve">PERDIDA DE LA INFORMACIÓN INSTITUCIONAL DE MANERA PARCIAL O TOTAL </t>
  </si>
  <si>
    <t xml:space="preserve">ELABORAR EL ANALISIS DE IMPACTO AL NEGOCIO (BIA) </t>
  </si>
  <si>
    <t xml:space="preserve">ELABORAR LA FASE DE GESTIÓN DEL RIESGO </t>
  </si>
  <si>
    <t xml:space="preserve">DESARROLLAR LAS ESTRATEGIAS DEL PLAN DE CONTINGENCIA DEL NEGOCIO </t>
  </si>
  <si>
    <t xml:space="preserve">DESARROLLAR UN PLAN DE REANUDACIÓN DE OPERACIONES </t>
  </si>
  <si>
    <t xml:space="preserve">PONER EN PRUEBA EL PLAN DE CONTINGENCIA DEL NEGOCIO </t>
  </si>
  <si>
    <t>CI00817-P</t>
  </si>
  <si>
    <t>Falta de gestión por parte del proceso para subsanar las carpetas mojadas del archivo de gestión del proceso asistencia jurídica correspondiente a la vigencia 2013; así mismo no se evidencia comunicación al proceso afectado.</t>
  </si>
  <si>
    <t xml:space="preserve">NO EXISTE UNA DIRECTRIZ QUE ESTABLESCA LOS METODOS DE SECADO DE LOS DOCUMENTOS AFECTADOS POR EL AGUA. </t>
  </si>
  <si>
    <t xml:space="preserve">DETERIORO DE LOS DOCUMENTOS DE ARCHIVO, PAPEL,FOTOGRAFIAS,MAGNETICO.  </t>
  </si>
  <si>
    <t xml:space="preserve">ELABORAR UNA GUIA PARA LA RECUPERACIÓN DE DOCUMENTOS DETERIORADOS POR INUNDACIONES </t>
  </si>
  <si>
    <t xml:space="preserve">NO DE GUIAS ELABORADAS/  NO DE GUIAS POR ELABORAR </t>
  </si>
  <si>
    <t xml:space="preserve">No de Fichas de Caracterización Actualizada </t>
  </si>
  <si>
    <t xml:space="preserve">No de Gestiones para mantenimiento de equipos realizadas/ No de Gestiones de Mantenimiento de equipo por realizar </t>
  </si>
  <si>
    <t xml:space="preserve">Analisis de Impacto al Negocio elaborado </t>
  </si>
  <si>
    <t xml:space="preserve">Fase de Gestion del Riesgo Elaborado. </t>
  </si>
  <si>
    <t xml:space="preserve">Estrategia del Plan de Contingencia del Negocio Desarrollada </t>
  </si>
  <si>
    <t xml:space="preserve">Plan de Reanudación Desarrollado </t>
  </si>
  <si>
    <t xml:space="preserve">Plan de Contingencia del Negocio puesto en prueba </t>
  </si>
  <si>
    <t xml:space="preserve">ENVIAR MEMORANDO AL PROCESO GESTIÓN TALENTO HUMANO, SOLICITANDO CUMPLIMIENTO AL DECRETO 415  DE 2016, Y SOLICITANDO LA CONTRATACIÓN DEL PROFESIONAL DE COMUNICACIONES  </t>
  </si>
  <si>
    <t>16/03/2016
(R:  16-05-2017)</t>
  </si>
  <si>
    <t xml:space="preserve">SOLICITAR A LA OFICINA DE CONTROL INTERNO A TRAVES DE MEMORANDO EL TRASLADO DE LA NO CONFORMIDAD PARA EL PROCESO GESTIÓN DE SERVICIOS ADMINISTRATIVOS </t>
  </si>
  <si>
    <t>Se verifica que fueron entregadas las cartillas de Inducción General de la entidad y la seguridad y salud en el trabajo a los funcionarios Carlos Carrillo, Meira Pitre, Ana María Arce y Nelly Rincón que ingresaron al FPS en el año 2016 hasta el corte del mes de marzo del año 2017, la cual se encuentra desactualizada.</t>
  </si>
  <si>
    <t>CI00917-P</t>
  </si>
  <si>
    <t>CI01017-P</t>
  </si>
  <si>
    <t>Se evidencia mediante resolución 1599 de 23 de agosto de 2016 que se reubica a la funcionaria MARIANA CRUZ del proceso GIT tesorería al proceso de GIT cobro persuasivo y el cumplimiento se hizo efectivo en el mes de febrero de 2017, sin justificación alguna.</t>
  </si>
  <si>
    <t>Dificultades en el proceso de adaptaciòn a la Entidad del funcionario recièn vinculado, por suministro de informaciòn institucional desactualizada durante su proceso de inducciòn General.</t>
  </si>
  <si>
    <t>Incumplimiento de las decisiones proferidas por la Administraciòn de la Entidad, por parte de los funcionarios.</t>
  </si>
  <si>
    <t>El funcionario encargado para el 2016 no actualizó la información en la cartilla de inducciòn y  no realizò copias de seguridad.
El funcionario encargado para realizar la actividad de inducción general a partir de enero de 2017, no recibió la información de última cartilla.</t>
  </si>
  <si>
    <t>Desarrollo inadecuado de algunas  actividades por parte del nuevo funcionario
Declaraciòn de No Conformidades al Proceso</t>
  </si>
  <si>
    <t>No se dio cumplimiento por parte de la Subdirecciòn Financiera y del GIT de Tesorerìa, a lo que se había acordado previamente para que se pudiera dar la reubicaciòn tal y como lo señalaba el acto administrativo.
Desconocimiento por parte de los funcionarios de las consecuencias de no actar las ordenes administrativas.</t>
  </si>
  <si>
    <t>Investigaciones Disciplinarias
Declaraciòn de No Conformidades al Proceso</t>
  </si>
  <si>
    <t xml:space="preserve">La Actividad No. 1 del Procedimiento APGTHGTHPT02     PLANEACIÓN, EJECUCIÓN Y EVALUACIÓN DEL PROCESO DE INDUCCION DE PERSONAL señala la responsabilidad de actualizar la Cartilla de Inducción General, la Presentación en Diapositivas, y demás material requerido, de acuerdo con las Propuesta de Contenidos para el Proceso de Inducción, numeral 5.1 del Programa de Inducción y Reinducción del FPS, Código: APGTHGTHPG01, y con los cambios presentados en la entidad. </t>
  </si>
  <si>
    <t>Acto Administrativo de Reubicaciòn debidamente comunicado a funcionarios y jefes inmediatos.</t>
  </si>
  <si>
    <t>Actualizar la Cartilla teniendo en cuenta todos los cambios surgidos a la fecha</t>
  </si>
  <si>
    <t>Incluir un punto de control en el procedimiento APGTHGTHPT02  PLANEACIÓN, EJECUCIÓN Y EVALUACIÓN DEL PROCESO DE INDUCCION DE PERSONAL para garantizar que la cartilla se mantenga actualizada según las novedades que se identifiquen.</t>
  </si>
  <si>
    <t>CARTILLA ACTUALIZADA</t>
  </si>
  <si>
    <t xml:space="preserve">Incluir en el acto administrativo de las reubicaciones del personal un artículo donde se indique la vigencia y obligatoriedad para el cumplimiento de la decisiòn proferida por la Administraciòn. </t>
  </si>
  <si>
    <t>ACTO ADMINISTRATIVO CON EL CONTROL INCLUIDO</t>
  </si>
  <si>
    <t xml:space="preserve">GESTION DE RECURSOS FINANCIEROS (CONTABILIDAD) </t>
  </si>
  <si>
    <t>CI01117-P</t>
  </si>
  <si>
    <t>CI01217-P</t>
  </si>
  <si>
    <t xml:space="preserve">Se evidencia  que en las carpetas, 420-1901- RECAUDO RECURSO PPTO NACIONAL PENSIONES PROSOCIAL cuenta 494-002397 del año 2017, en la conciliación del mes  de enero, CONCILIACION BANCARIA CUENTA MAESTRA DE PAGOS de 2017, CONCILIACION BANCARIA DECRETO 553 ART 1 FONDO PASIVO SOCIAL mes Enero, RECURSOS ADMINISTRATIVOS correspondiente al mes de Febrero, CONCILIACIONES BANCARIAS GASTOS GENERALES CTA 014892-2017,  CONCILIACIONES BANCARIAS RECURSOS ADMINSTRATIVOS INCAPACIDADES SALUD, CONCILIACIONES BANCARIAS PAGO BIENESTAR SOCIAL PROGRAMA PUERTOS, CONCILIACIONES BANCARIAS PROMOCION Y DREUENCION CTA 2017,  no se encuentra como soporte el extracto bancario. </t>
  </si>
  <si>
    <t xml:space="preserve">OLVIDO POR PARTE DEL FUNCIONARIO ENCARGADO DEL ANEXO DEL EXTRACTO BANCARIO A LAS CARPETAS UNA VEZ REALIZADA LA CONCILIACIÓN </t>
  </si>
  <si>
    <t xml:space="preserve">QUE NO SE CUENTE CON EL DOCUMENTO FUENTE DE LA ENTIDAD BANCARIA QUE DA EVIDENCIA DE LA CONCILIACIÓN (EXTRACTO BANCARIO)  </t>
  </si>
  <si>
    <t xml:space="preserve">QUE SE INTERPRETE MANIPULACIÓN DE CIFRAS POR PARTE DEL AUDITOR.  </t>
  </si>
  <si>
    <t xml:space="preserve">REVISAR, ANALIZAR Y ACTUALIZAR EL PROCEDIMIENTO ESTABLECIDO PARA LAS CONCILIACIONES BANCARIAS, PARA GENERAR UN PUNTO DE CONTROL EN LO REFERENTE AL ANEXO DEL DOCUMENTO DENOMINADO EXTRACTO BANCARIO EL CUAL DEBE SER INCLUIDO EN LAS CARPETAS DE LAS CONCILIACIONES BANCARIAS; UNA VEZ EFECTUADAS ESTAS CONCILIACIONES   </t>
  </si>
  <si>
    <t xml:space="preserve">COORDINADOR GIT CONTABILIDAD/ ENCARGADOS DE ELABORAR CONCILIACIONES BANCARIAS </t>
  </si>
  <si>
    <t xml:space="preserve">No de Procedimiento Actualizados/  No de Procedimientos a Actualizar </t>
  </si>
  <si>
    <t>Los funcionarios encargados de la organización, custodia y conservación de los archivos de gestión del GIT de Contabilidad (TRD 320) no tienen conocimiento de lo establecido en el instructivo de manejo del archivo de gestión del FPS.</t>
  </si>
  <si>
    <t xml:space="preserve">FALTA DE CAPACITACIÓN DE LOS FUNCIONARIOS ENCARGADOS DE LA ORGANIZACIÓN, CUSTODIA Y CONSERVACION DE LOS ARCHIVOS DE GIT CONTABILIDAD </t>
  </si>
  <si>
    <t xml:space="preserve">INCUMPLIMIENTO DEL INSTRUCTIVO ESTABLECIDO PARA EL MANEJO DEL ARCHIVO DE GESTIÓN  </t>
  </si>
  <si>
    <t>ORGANIZACIÓN DEL ARCHIVO EN FORMA INADECUADA</t>
  </si>
  <si>
    <t xml:space="preserve">SOLICITAR AL PROCESO DE GESTIÓN DOCUMENTAL CAPACITACIÓN SOBRE EL INSTRUCTIVO DE MANEJO DE ARCHIVO ESTABLECIDO POR LA ENTIDAD, PARA LOS FUNCIONARIOS ENCARGADOS DE LA ORGANIZACIÓN, CUSTODIA Y CONSERVACION DEL ARCHIVO DEL PROCESO </t>
  </si>
  <si>
    <t>COORDINADOR GIT CONTABILIDAD</t>
  </si>
  <si>
    <t xml:space="preserve">Actualmente se cuenta con el avaluó técnico,  acta de baja de los bienes, para su respectiva comercialización y precio Mínimo de venta.
Mediante memorando GAD 20172300019423 de marzo 2 de 2017 se solicitó al Coordinador del Grupo interno de Contabilidad Maquetas Contables para dar la baja hasta el momento no hemos tenido respuesta. Ver carpeta 230.21.03memorando enviados carpeta 1  folio 115
</t>
  </si>
  <si>
    <t>Actualmente el proceso esta actualizando los indicadores del proceso porque esta realizando cambios en la caracterización del proceso</t>
  </si>
  <si>
    <t xml:space="preserve">No se ha iniciado la ejecucion de la acción por cuanto no se cuenta con el presupuesto reuqerido para efectuar la compra. </t>
  </si>
  <si>
    <t>En el primer semestre de 2017 se actualizo los siguientes documentos: Se modificó el procedimiento  APGSAGADPT19      CONSTITUCION Y EJECUCION DE CAJA MENOR el cual se envió a comite para aprobacion en Julio de 2017 ver Plan de Mejoramiento Institucional y con memorando Gad 20162300080873 se solicito a la Oficina de Control Interno  Focalizar el hallazo en solo en el procedimiento en mención porque el procedimiento de reembolso y cierre de caja menor no mitiga la causa del hallazgo</t>
  </si>
  <si>
    <t>No se ha iniciado la ejecucion de la acción una vez se realice el reporte de los indicadores se realizará los registros de los indicadores del proceso en el link de la intranet de la entidad establecido para tal fin</t>
  </si>
  <si>
    <t xml:space="preserve">Al primer semestre  de 2017 el proceso Bienes Transferidos, actualizo los siguientes procedimientos:
1.Avaluó Técnico de bienes muebles código APGBTGADPT01,  aprobado Resolución No. 0811 de Junio 5 de 2017. Avance 100%
2. Aprovechamiento de Bienes Muebles código APGBTGADPT02,  aprobado Resolución No. 0811 de Junio 5 de 2017. Avance 100%
</t>
  </si>
  <si>
    <t xml:space="preserve">Al primer semestre  de 2017 el proceso Bienes Transferidos, actualizo los siguientes procedimientos:
1. Venta de bienes muebles código APGBTGADPT03,  aprobado Resolución No. 0811 de Junio 5 de 2017. Avance 100%
2. Comodato de bienes muebles PGBTGADPT04, se aprobó con Resolución 1093 - 26/06/2015 avance el 100%
3. Procedimiento Tramite de Pago de Impuesto Predial y Valorización código APGBTGADPT05 aprobado Resolución No. 0811 de Junio5 de 2017. Avance 100%
4.  Perdida o hurto de bienes muebles código APGBTGADPT06, se aprobó con Resolución 0736 11 de mayo de 2017. Avance el 100%
5. Baja de bienes muebles por obsolescencia inservibles fue aprobado con Resolución 1897 - 10/11/2015 y se pasó al proceso Gestión Servicios Administrativos. Avance el 100%
</t>
  </si>
  <si>
    <t xml:space="preserve">Al primer semestre  de 2017 el proceso Bienes Transferidos, actualizo los siguientes procedimientos:
1. Arrendamiento de inmuebles negociación y legalización código APGBTGADPT08, fue aprobado con Resolución 0487 - 18/03/2016. Avance 100%
2. Titulación de predios transferidos código APGBTGADPT09, se aprobó con Resolución 0736 11 de mayo de 2017. Avance el 100%
 3.  Avaluó técnico de bienes inmuebles APGBTGADPT10 aprobado con Resolución 1663 de sep 13 de 2016. Avance 100%
4. Negociación y legalización venta de bienes inmuebles APGBTGADPT11 se solicitó  modificación y se envió a la oficina  de planeación y sistemas nuevamente  para revisión  técnica en mayo 8 de 2017 para revisión técnica. Avance 20%
5. Con respecto al procedimiento COMODATOS BIENES INMUEBLES  APGBTGADPT12  eliminado porque fue unido y aprobado en el procedimiento  Comodato de bienes muebles PGBTGADPT04, se aprobó con Resolución 1093 - 26/06/2015 avance el 100%
</t>
  </si>
  <si>
    <t xml:space="preserve">Al primer semestre  de 2017 el proceso Bienes Transferidos, actualizo los siguientes procedimientos:
1.  Des englobe de bienes inmuebles código APGBTGADPT13 se solicitó  modificación y se envió a la oficina  de planeación y sistemas nuevamente para revisión  técnica en mayo 8 de 2017 para revisión técnica. Avance 20%
2.  Escrituración y venta de Inmuebles código APGBTGADPT14 se solicitó  modificación y se envió a la oficina  de planeación y sistemas nuevamente para revisión  técnica en mayo 8 de 2017 para revisión técnica. Avance 20%
3. Seguimientos de contratos de arrendamiento Código  APGBTGADPT15, se solicitó  modificación y se envió a la oficina  de planeación y sistemas nuevamente para revisión  técnica en mayo 8 de 2017 para revisión técnica. Avance 20%
4. Atención de demanda de Bienes Inmuebles código  APGBTGADPT16, no se ha iniciado los cambios Avance 0%
5. Requerimiento a Invasores código  APGBTGADPT17, no se ha iniciado los cambios Avance 0%
6. Cobro coactivo por impuestos de inmuebles código  APGBTGADPT18 , en junio 14 de mayo se envió a la oficina de Planeación y Sistemas para revisión técnica ver carpeta Plan de mejoramiento Institucional.  Avance 20%
</t>
  </si>
  <si>
    <t>El proceso Gestión  Bienes Transferidos  esta actualmente  organizando EL ARCHIVO DE GESTION DEL PROCESO DE ACUERDO A LA TRD ASIGNADA solo falta un archivador un archivador</t>
  </si>
  <si>
    <t>Actualmente se esta actualizando los procedimientos del proceso de Bienes Transferidos</t>
  </si>
  <si>
    <t>actualmente el proceso tiene un borrador de los indicadores y se esta cambiando la caracterización del proceso para que los indicadores tengan relacion con la caracterizacion</t>
  </si>
  <si>
    <t>De los procedimientos que tiene el proceso para  actualizar  va en un 67 % de avance</t>
  </si>
  <si>
    <t>Mediante memorasndos No. SFI-20174000054733, SFI- 20174000054753, SFI-20174000054773, SFI-20174000054643, SFI-20174000054793, SFI-20174000054713, SFI-20174000054683 y SFI-20174000054983 del 06 de Junio de 2017, se solicitó por parte de la Subdirección Financiera al GIT de Contabilidad, informe de actualización de procedimientos asignados de acuerdo al Cronograma interno establecido al GIT  de Contabilidad por parte del Coordinador del mismo,  mediante correo electrónico enviado el 21 de Marzo de 2017. De esta forma se recibió respuesta del estado de avance y comproimiso para la actualización de los procedimientos por parte del GIT de Contabilidad mediante oficios GCO-20174200055853, CC-20171340055843, GCO-20174200055823, GCO-20174200055073, GCO-20174200055733, GCO-20174200055723 y GCO-20174200056203. Por lo anterior se ve reflejado un avance porcentual de actualización de procedimientos del GIT de Contabilidad en la descripción de las metas del hallazgo CA03913 y reportado en el Plan de Mejoramiento Institucional de la siguiente forma: PRIMER BLOQUE DE PROCEDIMIENTOS: 71%, SEGUNDO BLOQUE DE PROCEDIMIENTOS:31%, TERCER BLOQUE DE PROCEDIMIENTOS: 40% Y CUARTO BLOQUE DE PROCEDIMIENTOS:30%</t>
  </si>
  <si>
    <t>Se encuentra en proceso la actualización de las Tablas de Retención Documental del año 2017, correspondientes a la Subdirección Financiera. Para lo anterior se ha realizado un avance importante en la actualización de las mismas de acuerdo a las reuniones efectuadas con el funcionario encargado de las TRD del Grupo Interno de trabajo de Gestión documental y Atención al Ciudadano, mediante actas No. 002 de fecha 30 de mayo de 2017 y acta No. 003 del 08 de junio de 2017, las cuales se encuentran en la carpeta ACTAS SUBDIRECCIÓN FINANCIERA 2017.</t>
  </si>
  <si>
    <t>Mediante Memorando No. SFI-220174000033423 del 04 de Abril de 2017 fue solicitado a la Oficina Asesora de Planeación y Sistemas capacitación de metodología interna de elaboración de indicadores de gestión y acompañamiento en la redefinición de indicadores del proceso Gestión de Recursos Financieros</t>
  </si>
  <si>
    <t>No se ha efectuado avance en vista a que inicialmente se debe actualizar la ficha de caracterización del Proceso GESTIÓN RECURSOS FINANCIEROS, por lo anterior la ficha de caracterización se encuentra con visto bueno para ser llevada al Comité de Coordinación del Sistema de Control Interno y Calidad para su aprobación; y el documento fue entregado a la Oficina Asesora de Planeación y Sistemas en la fecha 20 de Junio de 2017.  La evidencia se encuentra en la carpeta soporte del Sistema Integral de Gestión de la Subdirección Financiera.</t>
  </si>
  <si>
    <t>No aplica para el presente reporte</t>
  </si>
  <si>
    <t>Las TRD de la division deben ser objeto de rediseño teniendo en cuenta las funciones administrativas de cada uno de los puntos admnistrativos fuera de bogota. Luego de este anilisis se presentará ante el comité de desarrollo administrativo para su respectiva aprobacion teniendo en cuenta las fechas señaladas en el plan</t>
  </si>
  <si>
    <t xml:space="preserve">El proceso de Atencion de Gestion Documental se reunio el dia 30/03/2017 a las 3:30pm con las funcionarias virginia escobar, dayana calderon y arlina tovio socializando el formato correcto  de reparto de correspondencia, evidencia consignada en el acta n° 11 carpeta 220-5202 actas capacitacion y socializacion </t>
  </si>
  <si>
    <t>el proceso de Gestion Documental se encuentra diseñando la guia para el deterioro de documentos evidencia consignada en el equipo de computo del porfesional de Gestion Documental</t>
  </si>
  <si>
    <t>para el segundo trimestre del 2017 se utilizaron los formatos correspondientes los cuales se encuentran aprobados y publicados en la intranet</t>
  </si>
  <si>
    <t xml:space="preserve">mediante correo electronico indirai@fondo del 27 de Marzo del 2017 se solicito al Secretario General y al coordinador del GIT Servicios Administrativos una mesa de trabajo del cual no se ha recibido respuesta alguna. </t>
  </si>
  <si>
    <t xml:space="preserve">mediante Memorando No 20173470001273 de 20 de Abril del 2017  se envio backup del mes de mayo y con el memorando No 20173472033 del 06 de Junio del 2017 fue enviado el backup de los meses de mayo y junio a la Oficina de TIC´S </t>
  </si>
  <si>
    <t xml:space="preserve">mediante correo electronico indirai@fondo del 27 de Marzo del 2017 se solicito al Secretario General y al coordinador del GIT Servicios Administrativos una mesa de trabajo del cual no se ha recibido respuesta alguna. Mas sin embargo los carnet se estan realizando en la oficina de Atencion al Ciudadano en la Ciudad de Bogota </t>
  </si>
  <si>
    <t xml:space="preserve">la ficha de caracterizacion del proceso se encuentra en ajustes por parte del proceso evidencia que se pueda encontrar en el computador de la funcionaria INDIRA IRIARTE de la subdireccion de Prestaciones Sociales </t>
  </si>
  <si>
    <t xml:space="preserve">durante el segundo trimestre del 2017 se realizo un plan de contigencia de la cual se obtuvo un avance del 40% en la digitalizacion de los documentos y colocacion del cuarto chulo </t>
  </si>
  <si>
    <t>actividad trasladada al proceso de servicios administrativos</t>
  </si>
  <si>
    <t>El procedimiento APGTSOPSPT07 - MANTENIMIENTO DE SERVIDOR DE APLICACIONES Y BASE DATOS, se cuentra en revision Tecnica.</t>
  </si>
  <si>
    <t>El procedimiento PUBLICACIÓN Y ACTUALIZACIÓN DE INFORMACIÓN EN MEDIOS ELECTRONICOS (PAGINA WEB, INTRANET), se cuentra en ajustes por parte del Proceso.</t>
  </si>
  <si>
    <t>el plan de contigencia se encuentra en el desarrollo de la fase de gestion del riesgo, evidencia que se encuentra en el equipo de la funcionaria Roselys Silva; es de aclarar que la identificacion de los riegos tecnologico es un tema complejo y extenso razon por la cual no se ha podido culminar con esta actividad</t>
  </si>
  <si>
    <t>De acuerdo a lo concertado con el secretario General, se establecio un grupo de trabajo conformado por funcionarios de los Procesos de Atencion al Ciudadano y Gestion de TIC´S para revisar los temas que se deben desarrollar en conjunto, para lo cual se han desarrollado 4 sesiones de mesas de trabajo en donde se reviso un trabajo de campo en el cual se realizo un diagnostico del estado actual de la pagina web y se plantearon algunas tareas que se encuentran en ejecucion.</t>
  </si>
  <si>
    <t>Se ha realizado un trabajo de salida de circulacion de equipos obsoletos que no cuentan con licencia; evidencia que se encuentra en el equipo de Rosmel Acosta</t>
  </si>
  <si>
    <t>La ficha de caracterizacion del Proceso se encuentra en espera de aprobacion del Comité de Control Interno y Calidad</t>
  </si>
  <si>
    <t>nos encontramos en proceso de elaboracion de ficha tecnica de los equipos que requieren el mantenimiento, evidencia que se encuentre en el equipo del Funcionario Rosmel Acosta</t>
  </si>
  <si>
    <t>El Analisis de Impacto se encuentra ya desarrollada dentro del Plan de Contingencia, evidencia que se encuentra en el equipo de la funcionaria Roselys Silva</t>
  </si>
  <si>
    <t>La fase de gestion del riesgo ya se encuentra desarrollada en el Plan de Contingencia, evidencia que se encuentra en el equipo de la funcionaria Roselys Silva</t>
  </si>
  <si>
    <t>n/a</t>
  </si>
  <si>
    <t>no aplica para el periodo a evaluar</t>
  </si>
  <si>
    <t xml:space="preserve">El día 20 de abril de la presente anualidad en el horario de 09:00 A.M. a 12:00 M, en la carrera 7 No. 75-66, Piso 2, de la ciudad  de Bogotá, 6 de los integrantes del Grupo Interno de Trabajo de Defensa Judicial,  asistimos a una capacitación sobre el ekogui requerida por el Grupo recién creado; en el que una vez recibida la capacitación, se procedió a realizar las preguntas e inquietudes que se tenían dentro de las cules se solicitó información sobre cuál era el término que el Administrador del ekogui tenía para realizar las acciones de mejora con respecto a las novedades resultantes de la certificación generada con el rol de Control Interno; ante lo cual el doctor Andrés Jaramillo, respondió con que no había ningún término y que el mismo y la forma de establecer las acciones de mejora, se debían acordar mutuamente con Control Interno; que las novedades encontradas no debían tomarse como hallazgos y mucho menos documentarse en el Plan de Mejoramiento Institucional. Evidencia GTH-20172100000344 de fecha 08 de Abril de 2017.   </t>
  </si>
  <si>
    <t xml:space="preserve">El proceso de Asistencia Jurídica realizó un plan de trabajo cumpliendo con un cronograma donde se tomó las acciones frente a la creación de 400 expedientes virtuales de la vigencia 2014 cumpliéndose en un 100% y de la vigencia 2015 se crearon 286 expedientes virtuales de 350 expedientes.    </t>
  </si>
  <si>
    <t>En el II Timestre se actualizó el normograma institucional el DECRETO 1167/2016, que derogó el informe de desempeño semestral de procesos con destino a la agencia nacional de defensa juridica del estado. Evidencia normograma institucional proceso Asistencia Juridica.</t>
  </si>
  <si>
    <t xml:space="preserve">En el II Timestre fue actualizadad la matriz primaria y secundaria, eliminado el informe semestral del Comité de Defensa Judicial y Conciliación; tal y como se puede evidenciar en la matriz publicada  en la intranet. </t>
  </si>
  <si>
    <t xml:space="preserve">No aplica para el periodo reportado; pero se puede registrar que el 2 de mayo de 2017, la actualización de la ficha de caracterización se envió para revisión técnica a través de la intranet, y que el día de hoy, se está remitiendo para transversalidad. </t>
  </si>
  <si>
    <t>Mediante correo electrónico del dia 23/03/2017, se solicitò al responsable de la organización de los registros del proceso, verificar y garantizar la foliación del 100% de los registros de la gestión del proceso en cada vigencia; dando aplicación a lo establecido en el INSTRUCTIVO DE MANEJO DEL ARCHIVO DE GESTIÒN -  APGDOSGEIT03. No se redefine ni plantea una nueva acciòn por cuanto se declarò una No Conformidad al Proceso relacionada con el mismo tema.
Evidencias: 2105203 - PLAN DE MANEJO DE RIESGOS</t>
  </si>
  <si>
    <t>Con el fin de garantizar que los registros de la gestiòn del proceso  Gestiòn de Talento Humano se mantengan organizados, archivados y foliados de acuerdo con lo establecido en el INSTRUCTIVO DE MANEJO DEL ARCHIVO DE GESTIÒN -  APGDOSGEIT03, y para prevenir que se materialice el riesgo: “Posible perdida  y manipulación inadecuada de los registros de la gestión del proceso, por no mantener foliados el 100% de los REGISTROS al cierre cada vigência”; Mediante correo electrónico del dìa 23/03/2017, se solicitò a los funcionarios del proceso SUMINISTRAR LOS REGISTROS PRODUCTO DE SU GESTIÓN, INMEDIATAMENTE CULMINE EL TRÁMITE RESPECTIVO;  para su organización y foliación, por parte del responsable de gestión documental del proceso.  No se redefine ni plantea una nueva acciòn por cuanto se declarò una No Conformidad al Proceso relacionada con el mismo tema.
Evidencias: 2105203 - PLAN DE MANEJO DE RIESGOS</t>
  </si>
  <si>
    <t>Gestiòn de Talento Humano efectùo  actualizaciòn del procedimiento APGTHGTHPT02  - PLANEACION, EJECUCIÓN Y EVALUACIÓN DEL PROCESO DE INDUCCIÓN DE PERSONAL, incluyendo  el punto de control para garantizar la existencia y entrega del acta de inducción específica, el cual surtio  revisiòn tècnica de la Oficina de Planeaciòn  y Sistemas y la Transversalidad. Dicho procedimiento fue radicado para revisiòn y aprobaciòn del Comitè de Control Interno y Calidad el dìa 05 de Julio de 2017.
EVIDENCIAS: 2105203 - DOCUMENTOS DEL SIG</t>
  </si>
  <si>
    <t>Gestiòn de Talento Humano efectùo la actualizaciòn de la Cartilla de Inducciòn General con corte a Junio 30 de 2017. 
EVIDENCIAS:REGISTRO DIGITAL FUNCIONARIO ENCARGADO INDUCCIÒN GTH.</t>
  </si>
  <si>
    <t>Gestiòn de Talento Humano efectùo  actualizaciòn del procedimiento APGTHGTHPT02  - PLANEACION, EJECUCIÓN Y EVALUACIÓN DEL PROCESO DE INDUCCIÓN DE PERSONAL, incluyendo  el punto de control para garantizar que la cartilla se mantenga actualizada según las novedades que surjan, el cual surtio  revisiòn tècnica de la Oficina de Planeaciòn  y Sistemas y la Transversalidad. Dicho procedimiento fue radicado para revisiòn y aprobaciòn del Comitè de Control Interno y Calidad el dìa 05 de Julio de 2017.
EVIDENCIAS: 2105203 - DOCUMENTOS DEL SIG</t>
  </si>
  <si>
    <t>Se incluyò en el modelo de acto administrativo de las reubicaciones del personal la informaciòn correspondiente a la  obligatoriedad para el cumplimiento de la decisiòn proferida por la Administraciòn. A partir del mes de Junio no se han generado novedades de reubicaciones de personal.
EVIDENCIAS: ARCHIVO DIGITAL FUNCIONARIO ENCARGADO NOVEDADES PERSONAL GTH.</t>
  </si>
  <si>
    <t>Se radico en la Oficina Asesora de Planeación y Sistemas el documento Plan Estratégico el 27 de junio, el cual se encuentra en revisión técnica por parte de esta oficina</t>
  </si>
  <si>
    <t>Esta actividad depende de la anterior.</t>
  </si>
  <si>
    <t>Se esta realizando los ajuestes a los anexos del manual de calidad, los cuales se radicaran en la Oficina Asesora de Planeación y sistemas, evidencia que se puede cotejar en el equiupo de computo de lilianag y/o en los proceso misionales correo del 01 de junio de 2017</t>
  </si>
  <si>
    <t>Se realizó la actualización del procedimiento ESDESOPSPT14 - Formulación, Administración Y Seguimiento Del Plan Anticorrupción Y De Atención Al Ciudadano  el cual será remitido a la Oficina Asesora de Planeación y Sistemas para revisión técnica</t>
  </si>
  <si>
    <t>Se radico en la Oficina Asesora de Planeación y Sistemas el procedimiento DISTRIBUCIÓN DEL PLAN ANUAL DE CAJA RECURSOS NACIÓN el 27 de junio el cual se encuentra en transversalidad correo electronico lilianag</t>
  </si>
  <si>
    <t>Mediante acto administartivo 0736 de 2017 del 11 de mayo  fue aprobada la Fica de Caracterización del Proceso Direccionamiento Estratégico la cual se encuentra publicada en el link: http://190.60.243.34/PROCESO_DIRECCIONAMIENTO_ESTRATEGICO.htm</t>
  </si>
  <si>
    <t xml:space="preserve">QUE NO SE MIDA DE MANERA ADECUADA LA CONFORMIDAD DEL SISTEMA DE GESTIÓN </t>
  </si>
  <si>
    <t xml:space="preserve">NO SE HABIA IDENTIFICADO LA NECESIDAD DE TRAZAR INDICADORES </t>
  </si>
  <si>
    <t xml:space="preserve">QUE NO SE CORRIJAN LAS DESVIACIONES Y LAS NO CONFORMIDADES DEL SISTEMA DE GESTION </t>
  </si>
  <si>
    <t xml:space="preserve">REALIZAR MESA DE TRABAJO CON LOS FUNCIONARIOS DE OPS  PARA ESTABLECER EL INDICADOR ADECUADO, QUE MIDA LA CONFORMIDAD DEL SISTEMA </t>
  </si>
  <si>
    <t xml:space="preserve">PRESENTAR EL INDICADOR A OPS Y LLEVARLO A COMITÉ PARA SU APROBACIÓN </t>
  </si>
  <si>
    <t>INDICADOR APROBADO /INDICADOR ESTABLECIDO</t>
  </si>
  <si>
    <t xml:space="preserve">INDICADOR ESTABLECIDO /INDICADOR A DEFIRNIR </t>
  </si>
  <si>
    <t>Se realizo solicitud de creacion y asignacion de las TRD virtual para las solicitudes de acciones correctivas y preventivas , la cual fue asignada y establecida de la siguiente manera 120.86.03 Acciones Correctivas, archivo que sera trasferidos despues de tres años, informacion que se puede evidenciar en el apliativo ORFEO.</t>
  </si>
  <si>
    <t>El procedimiento PUBLICACIÓN Y ACTUALIZACIÓN DE INFORMACIÓN EN MEDIOS ELECTRONICOS (PAGINA WEB, INTRANET), se cuentra en ajustes por parte del Proceso Gestión Tics .</t>
  </si>
  <si>
    <t xml:space="preserve">Se realizó la actualización de los Indicadores de Gestión del Proceso, el mismo fue enviado a OPS el dia  29/06/2017 por medio de correo electronico CARLOSH@FONDO  para revisión luego de ajustes solicitados, en el momento los Indicadores se encuentran en ajustes por parte de funcionario encargado luego de segunda revisión. </t>
  </si>
  <si>
    <t xml:space="preserve">Se realizó Cuadro de Control de Actividades de las acciones de mejora del Informe de Desempeño correspondiente al I semestre de 2016, en donde se fijarón tiempos para el cumplimiento de estas acciones, evidencia se coteja en equipo de computo de funcionario CARLOS HABIB.  </t>
  </si>
  <si>
    <t>De acuerdo con la  normatividad vigente  MECI 2014  la polìtica de riesgo no se establece que se deba incluir la DOFA, sino un anàlisis del contexto Externo e Interno, con el fin de identificar oportunidades y/o riesgos que pongan en peligro el logro de objetivos insitituciones; de otra parte de acuerdo con el compromiso establecido dentro de la Revisiòn por la Direcciòn al II Semestre de 2017, se ordenò al Jefe de la Oficina de Planeaciòn y Sistemas establecer una Mesa de trabajo con el fin de actualizar la metodologìa de Administraciòn de Riesgos.
Atendiendo el compormiso adquirido en el Comitè de Revisiòn por la Dirección Acta 004 de Mayo 11 de 2017, el Jefe de la Oficina Asesora de Planeaciòn y sistemas a travès de Acta de 17 de Mayo de 2017estableciò "EL PLAN DE TRABAJO" con el fin de Actualizar la GUIA DE ADMINISTRACIÒN DE RIESGOS, MATRIZ DE RIESGO Y PROCEDMIENTO. Con corte al 29 de Junio y como resultado del Plan de trabajo se Actualizaron lo docuemntos  que fueron remitidos  y reasigandos para Revisiòn Técnica, antes de ser presentados al Comitè de Coordinador de Control Interno.</t>
  </si>
  <si>
    <t>El plan de contigencia se encuentra en la fase de desarrollo, evidencia que se encuentra en el equipo de la funcionaria Roselys Silva</t>
  </si>
  <si>
    <t>Se solicitó mediante memorando GTH- 20172100034463 del 04/04/2017, la autorización para el inicio de la contratación para el ejecutar las actividades del programa de vigilancia epidemiológica planeadas para el año 2017; y se solicitó mediante memorando No. GTH- 20172100018803 del 04/04/2017, la expedición de CDP para contratar el servicio profesional de un médico especialista en salud ocupacional para ejecutar el cronograma de actividades 2017 de los programas de vigilancia epidemiológica del FPS y para la realización de los exámenes de ingreso, periódicos y de egreso de los funcionarios. Mediante CDP número 30717 de fecha 05 de Junio de 2017 se  autoriza el  inicio de la contratación para el ejecutar las actividades del programa de vigilancia epidemiológica planeadas para el año 2017, mediante el servicio profesional de un médico especialista en salud ocupacional para ejecutar el cronograma de actividades 2017 de los programas de vigilancia epidemiológica del FPS y para la realización de los exámenes de ingreso, periódicos y de egreso de los funcionarios.Los estudios previos para dicha contratación se encuentran en proceso de realización para dar paso al área Jurídica.
Evidencia: 2102103 -  Memorandos enviados 2017 Tomo 1</t>
  </si>
  <si>
    <t>El proceso de atencion al ciudadano realizó un plan operativo implementando el compromiso del cumplimiento de las actividades del proceso. Evidencia se encuntra en el equipo de computo  del profesional encargado de la actividad.</t>
  </si>
  <si>
    <t>El proceso de Atencion al ciudadano realizó una mesa de trabajo con la coordinacion de salud, al Director general y al secretario general para subsanar las PQRSD. Evidencia por medio de un memorando GSS - 20173400051983  y correos enviados a las divisiones recordandoles del cumplimiento de estas. (Dos veces por semana)</t>
  </si>
  <si>
    <t xml:space="preserve">El proceso de Atencion al ciudadano radico y paso a revision tecnica la guia de protocolo el dia 31/05/2017 evidencia consignada en la carpeta 220 5203 </t>
  </si>
  <si>
    <t>esta actividad depende de la anterior</t>
  </si>
  <si>
    <t>Se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Evidencias que se puede cotejar la secretaria de la Oficina Asesora de Planeación y Sistemas.</t>
  </si>
  <si>
    <t xml:space="preserve">Se actualizo el procedimiento  ELABORACIÓN Y CONTROL DE DOCUMENTOS INTERNOS ESDESOPSPT07, el cual fue aprobado en Comité Coordinador del Sistema de Control Interno y Calidad el día 06 de Julio de 2017 mediante Resolucuión 0953 de 2017, el cual fue socializado a travéz de correo electrónico </t>
  </si>
  <si>
    <t xml:space="preserve">NO CONTAR CON LOS INSUMOS COMPLETOS PARA CONSOLIDAR EL INFORME EJECUTIVO DE REVISIÓN POR LA DRECCIÓN </t>
  </si>
  <si>
    <t xml:space="preserve"> NO REMITIREON LOS AJUSTES SOLICITADOS POR LA OFICINA ASESORA DE PLANEACIÓN Y SISTEMAS:  ANALISIS DE RIESGOS (MEDICION Y MEJORA) Y LAS ACCIONES DE MEJORA DE LOS PROCESOS (SERVICIOS ADMINISTRATIVOS, BIENES TRANSFERIDOS, GESTION DOCUMENTAL, JURIDICA, TALENTO HUMANO, RECURSOS FINANCIEROS Y GESTION TICS) INCUMPLIENDO LA ACTIIVDAD No 6 DEL PROCEDIMIENTO PEMYMOPSPT04     SEGUIMIENTO Y MEDICION A LOS PROCESOS.
</t>
  </si>
  <si>
    <t xml:space="preserve">NO EXISTA COMPROMISO POR PARTE DE LOS RESPONSABLES DE LOS PROCESOS PARA CUMPLIR LAS ACCIONES DE MEJORA PACTADAS EN LOS INFORMES DE DESEMPEÑO.
NO REALIZAR SEGUIMIENTO AL PUNTO 8 EL FORMATO PEMYMOPSFO07 INFORME DE DESEMPEÑO SEMESTRAL  </t>
  </si>
  <si>
    <t xml:space="preserve">PROCEDIMIENTO PEMYMOPSPT04 SEGUIMIENTO Y MEDICION A LOS PROCESOS ;  PEMYMOPSFO07 INFORME DE DESEMPEÑO SEMESTRAL  </t>
  </si>
  <si>
    <t xml:space="preserve">ACTUALIZAR EL PROCEDIMIENTO PEMYMOPSPT04 SEGUIMIENTO Y MEDICION A LOS PROCESOS </t>
  </si>
  <si>
    <t>se remitio al señor director la necesidad de contratacion del profesional de comunicación mediante el memorando   por tal motivo ya se inicio del proceso de contratacion y este debe estar ejecutado antes de finalizar el mes de julio</t>
  </si>
  <si>
    <t>Se solicito CDP mediante memorando No 20171200049423 para la contratacion pero este fue devuelto por no contar con los recursos</t>
  </si>
  <si>
    <t>ABIERTO</t>
  </si>
  <si>
    <t>NO</t>
  </si>
  <si>
    <t xml:space="preserve">MARIA FERNANDA FRAGOZO </t>
  </si>
  <si>
    <t xml:space="preserve">Se evidencia que el proceso de Direccionamiento Estrategico radico el el 27 de junio, en la oficina de Asesora de de Planeración, el  documento Plan Estratégico y a fecha de seguimiento el documento se encuentra en revición tecnica </t>
  </si>
  <si>
    <t xml:space="preserve">Se evidencia que el proceso de Direccionamiento Estrategico  retomo el Plan de trabajo de la actualización del MECI y se estan ejecutando las actividades que aun permanecen en dicho plan, se espera para el III trimestre del año en curso los procesos que aun mantienen actividades en el Plan logren culminar las mismas y de esta manera poder culminar satisfactoriamente la actualización del MECI 2014. </t>
  </si>
  <si>
    <t>Se evidencia que el proceso de Direccionamiento Estrategico a la fecha del seguimiento no ha socializado  LOS CAMBIOS ADOPTADOS FRENTE A LA ACTUALIZACIÓN DEL MECI. Hasta tanto no se actualize MECI</t>
  </si>
  <si>
    <t>Se evidencia que el proceso de Direccionamiento Estrategico a la fecha del seguimiento se encuentra  realizando los ajuestes a los anexos del manual de calidad.</t>
  </si>
  <si>
    <t>Se evidencia que el proceso de Direccionamiento Estrategico a la fecha del seguimiento, actualizó el procedimiento ELABORACIÓN Y CONTROL DE DOCUMENTOS INTERNOS ESDESOPSPT07, el cual fue aprobado en Comité Coordinador del Sistema de Control Interno y Calidad el día 06 de Julio de 2017 mediante Resolucuión 0953 de 2017.</t>
  </si>
  <si>
    <t xml:space="preserve">CERRADO </t>
  </si>
  <si>
    <t xml:space="preserve">Se evidencia que el proceso de Direccionamiento Estrategico a la fecha del seguimiento, Se radico el 27 de junio del año en curso  en la Oficina Asesora de Planeación y Sistemas el procedimiento DISTRIBUCIÓN DEL PLAN ANUAL DE CAJA RECURSOS NACIÓN, encontrandose en etapa de trasversalidad. </t>
  </si>
  <si>
    <t xml:space="preserve">ABIERTO </t>
  </si>
  <si>
    <t>Se evidencia que el proceso de Direccionamiento Estrategico a la fecha del seguimiento Mediante acto administartivo 0736 de 2017 del 11 de mayo  fue aprobada la Fica de Caracterización del Proceso Direccionamiento Estratégico.</t>
  </si>
  <si>
    <t>Se evidencia que el proceso de Direccionamiento Estrategico,  realizo solicitud de creacion y asignacion de las TRD virtual para las solicitudes de acciones correctivas y preventivas , la cual fue asignada y establecida de la siguiente manera 120.86.03 Acciones Correctivas, archivo que sera trasferidos despues de tres años.</t>
  </si>
  <si>
    <t>Se evidencia que el proceso de Medición y Mejora, se encuentra actualizando  los Indicadores de Gestión del Proceso,y actualmente se encuentra en ajustes por parte del funcionario encargado luego de segunda revisión.</t>
  </si>
  <si>
    <t xml:space="preserve">Se evidencia que el proceso de Medición y Mejora, realizó un crnograma de actividades en el cumplan se establecen tiempos para el cumplimiento de las acciones correspondientes I semestre de 2016. </t>
  </si>
  <si>
    <t xml:space="preserve">Se evidencia que el proceso de Medición y Mejora, se encuentra actualizando  el  procedimiento PUBLICACIÓN Y ACTUALIZACIÓN DE INFORMACIÓN EN MEDIOS ELECTRONICOS, y actualmente se encuentra en ajustes enviando por medio de correo electronico el 06/07/17. </t>
  </si>
  <si>
    <t xml:space="preserve">Se evidencia que el proceso de Asitencia Juridica, realizó mesa de trabajo con la AGENCIA NACIONAL DE DEFENSA JURIDICA, El día 20 de abril de la presente anualidad sistimos a una capacitación sobre el ekogui requerida por el Grupo recién creado; en el que una vez recibida la capacitación, se procedió a realizar las preguntas e inquietudes que se tenían dentro de las cules se solicitó información sobre cuál era el término que el Administrador del ekogui tenía para realizar las acciones de mejora con respecto a las novedades resultantes de la certificación generada con el rol de Control Interno; ante lo cual el doctor Andrés Jaramillo, respondió con que no había ningún término y que el mismo y la forma de establecer las acciones de mejora, se debían acordar mutuamente con Control Interno; que las novedades encontradas no debían tomarse como hallazgos y mucho menos documentarse en el Plan de Mejoramiento Institucional. </t>
  </si>
  <si>
    <t xml:space="preserve">Se evidencia que el proceso de Asitencia Juridica realizó un plan de trabajo cumpliendo con un cronograma donde se tomó las acciones frente a la creación de 400 expedientes virtuales de la vigencia 2014 cumpliéndose en un 100% y de la vigencia 2015 se crearon 286 expedientes virtuales de 350 expedientes. </t>
  </si>
  <si>
    <t xml:space="preserve">Se evidencia que el proceso de Asitencia Juridica, actualizó  el normograma institucional el DECRETO 1167/2016, que derogó el informe de desempeño semestral de procesos con destino a la agencia nacional de defensa juridica del estado. </t>
  </si>
  <si>
    <t>Se evidencia que el proceso de Asitencia Juridica, eliminó el informe semestral del Comité de Defensa Judicial y Conciliación.</t>
  </si>
  <si>
    <t xml:space="preserve">Se evidencia que el proceso de Asitencia Juridica, el 2 de mayo de 2017, envió  la actualización de la ficha de caracterización para revisión técnica y a la fecha del seguimiento se encuentra en trasversalidad. </t>
  </si>
  <si>
    <t xml:space="preserve">En el II Trimestre de 2017 se trazo un plan de trabajo con los abogados Dra. María del Rosario Bula,Dr. Ivan Fuentes, Dra. Alejandra Maestre y Dra. Mayra Malkun y el Dr. Rodrigo Zabaleta con el fin de liquidar y expedir el certificado de exoneracion de la liquidacion: Logrando liquidar al 100% los siguientes Contratos 004 de 2014,Contrato 015 de 2014,Contrato 016 de 2014,Contrato 017 de 2014,Contrato 038 de 2014,Contrato 039 de 2014 y Contrato 040 de 2014. Convenio 001 de 2014, Convenio 002 de 2014, Convenio 004 de 2014, Convenio 005 de 2014, Convenio 008 de 2014, Convenio 009 de 2014, Convenio 010 de 2014 e Inv 004 de 2014, Invitaciones Inv 008 de 2014, Invitaciones Inv 010 de 2014, Invitaciones Inv 012 de 2014, Invitaciones Inv 009 de 2014, Invitaciones Inv 011 de 2014, Invitaciones Inv 002 de 2014, Invitaciones Inv 007 de 2014 y contratos 090 de 2017 y contrato 182 de 2017. 
</t>
  </si>
  <si>
    <t xml:space="preserve">MARIA FERNANDA FRAGOZO ALVAREZ </t>
  </si>
  <si>
    <t>MARIA FERNANDA FRAGOZO ALVAREZ</t>
  </si>
  <si>
    <t>Se evidencia que el proceso de Recursos Financieros a la fecha del seguimiento no ha actualizado las tablas de retención y las mismas se encuentran en proceso de actualización.</t>
  </si>
  <si>
    <t xml:space="preserve">Se evidencia que el proceso de Recursos Financieros no ha realizado  LA ACTUALIZACIÓN DE LOS INDICADORES DEL PROCESO DE ACUERDO A LA METODOLOGIA. </t>
  </si>
  <si>
    <t xml:space="preserve">No aplica para el presente reporte. </t>
  </si>
  <si>
    <t xml:space="preserve">NO </t>
  </si>
  <si>
    <t>MARIA FERNANDA FRAGOZO</t>
  </si>
  <si>
    <t>SIse establece eficacia de la acción,  teniendo en cuenta que se le esta dando cumplimiento a lo establecido el el elecogi.</t>
  </si>
  <si>
    <t xml:space="preserve">SI se le esatblece eficancia de la acción,  teniendo en cuenta que existe un funcionario delegado con el fin actualizar las normas del proceso de Asitencia Juridica. </t>
  </si>
  <si>
    <t xml:space="preserve">SI se establece eficacia de la acción, teniendo en cuenta que el proceso actualizó la Matriz Primaria y secundaria, y eliminó el informe semestral de los proceso judiciales con destino a la Agencia Nacional de Defensa Juridica del Estado y actualemte cuenta con una funcionaria encargada para tal caso.   </t>
  </si>
  <si>
    <t xml:space="preserve">SI se esatablece eficacia de la acción, teniendo en cuenta que el proceso realizó todas las gestiones para la actualización de dicho procedimiento. </t>
  </si>
  <si>
    <t>Se evidencia que el proceso de Direccionamiento Estrategico a la fecha del seguimiento,  se encuentra actualizando el procedimiento ESDESOPSPT14 - Formulación, Administración Y Seguimiento Del Plan Anticorrupción Y De Atención Al Ciudadano.</t>
  </si>
  <si>
    <t xml:space="preserve">SI se estable eficacia de acción, teniendo en cuenta que el proceso realizó un crnograma de actividades con el fin de mejorar el sistema. </t>
  </si>
  <si>
    <t xml:space="preserve">Se evidencia que el proceso de Recursos Financieros, solicitó por medio de memorando No. SFI-220174000033423 del 04 de Abril de 2017, a la oficina de Planeación y Sistemas capacitación con el fin de elaborar los indicadores de gestión y asi mismo acompañamiento en la redefinición de los indicadore del proceso, a la fecha del seguimiento no se ha efectudo la capacitación correspondiente </t>
  </si>
  <si>
    <t>Se evidencia que el proceso de Servicios Administrativos, solicitó Mediante memorando GAD 20172300019423 de marzo 2 de 2017, al Coordinador del Grupo interno de Contabilidad Maquetas Contables, con el fin de dar debaja, los elementos de bienes obsoletos e inservibles o no necesarios del almacen, y a la fecha no han tenido respuesta alguna. a la fecha del seguimiento no sen han dado debaja dichos elementos.</t>
  </si>
  <si>
    <t>Se evidencia que el proceso de Servicios Administrativos   se ecuentra actualizando los indicadores del proceso</t>
  </si>
  <si>
    <t xml:space="preserve">Se evidencia que el proceso de Servicios Administrativos, no ha iniciado la ejecución de proyectar en la caja menor de la ciudad de bogotá el presupuesto de $300,000 para realizar el cambio del Banner del Aviso Externo de la Oficina de La ciudad de Cali., porque el proceso aun no cuenta con los recursos necesarios para su compra. </t>
  </si>
  <si>
    <t xml:space="preserve">Se evidencia que el proceso de Servicios Administrativos, no ha proyectado en la caja menor de la ciudad de Bogotá el presupuesto necesario para instalar planta electrica de la ciudad de Buenaventura, en razón a que no cuenta con el presupuesto necesario. </t>
  </si>
  <si>
    <t xml:space="preserve">Se evidencia que el proceso de Servicios Administrativos, no ha actualizado el procedimiento APGSAGADPT19 Constitución y Ejecución de Caja Menor, APGSAGADPT20, teniendo en cuenta que se encuentra en aprobación por el comité asi mismo no se ha actualizado el procedimiento  Reembolso de Caja Menor, APGSAGADPT21 CIERRE DEFINITIVO CAJA MENOR) </t>
  </si>
  <si>
    <t>Se evidencia que el proceso de Servicios Administrativos se ecuentra actualizando los indicadores del proceso</t>
  </si>
  <si>
    <t xml:space="preserve">
Se cierra esta actividad teniendo en cuenta que la misma se encuentra en plan de mejoramiento. </t>
  </si>
  <si>
    <t>Se cierra esta actividad teniendo en cuenta que la misma se encuentra en plan de mejoramiento.</t>
  </si>
  <si>
    <t xml:space="preserve">Se cierra esta actividad teniendo en cuenta que la misma se encuentra en plan de mejoramiento. </t>
  </si>
  <si>
    <t xml:space="preserve">Se evidencia que el proceso de Bienes Tranferidos a la fecha del seguimiento no ha actualizado el archivo de gestión de acuerdo a la TRD asignada. </t>
  </si>
  <si>
    <t xml:space="preserve">Se evidencia que el proceso de Bienes Tranferidos a la fecha del seguimiento no ha realizado la actualización de los dcumentos del SIG. </t>
  </si>
  <si>
    <t xml:space="preserve">Se evidencia que el proceso de Bienes Tranferidos a la fecha del seguimiento,  no ha actualizado los indicadores. </t>
  </si>
  <si>
    <t xml:space="preserve">Se evidencia que el proceso de Bienes Tranferidos,  a la fecha del seguimiento no ha actualizado en un 100% los procedimientos, pero se observa un avance por parte del proceso en sus actualizaciones. </t>
  </si>
  <si>
    <t xml:space="preserve">Se evidencia que el proceso de Asitencia Juridica, En el II Trimestre de 2017 se trazo un plan de trabajo con los abogados Dra. María del Rosario Bula,Dr. Ivan Fuentes, Dra. Alejandra Maestre y Dra. Mayra Malkun y el Dr. Rodrigo Zabaleta con el fin de liquidar y expedir el certificado de exoneracion de la liquidacion: Logrando liquidar al 100% los siguientes Contratos 004 de 2014,Contrato 015 de 2014,Contrato 016 de 2014,Contrato 017 de 2014,Contrato 038 de 2014,Contrato 039 de 2014 y Contrato 040 de 2014. Convenio 001 de 2014, Convenio 002 de 2014, Convenio 004 de 2014, Convenio 005 de 2014, Convenio 008 de 2014, Convenio 009 de 2014, Convenio 010 de 2014 e Inv 004 de 2014, Invitaciones Inv 008 de 2014, Invitaciones Inv 010 de 2014, Invitaciones Inv 012 de 2014, Invitaciones Inv 009 de 2014, Invitaciones Inv 011 de 2014, Invitaciones Inv 002 de 2014, Invitaciones Inv 007 de 2014 y contratos 090 de 2017 y contrato 182 de 2017. Sin embargo se requiere la implementación de controles y documentación que certifique la liquidación total de los contratos de la vigencia 2014 y siguientes.
</t>
  </si>
  <si>
    <t>ENIO ROMERO DANGOND</t>
  </si>
  <si>
    <t>Se evidencia que el procedimiento APGTSOPSPT07 - MANTENIMIENTO DE SERVIDOR DE APLICACIONES Y BASE DATOS, se cuentra en revision Tecnica.</t>
  </si>
  <si>
    <t>Se evidencia que  el plan de contigencia se encuentra en la fase de desarrollo, evidencia que se encuentra en el equipo de la funcionaria Roselys Silva</t>
  </si>
  <si>
    <t>SI se esatablece eficacia de la acción, teniendo en cuenta que el proceso realizó todas las gestiones para la contratacion del profesional de comunicación mediante el memorando</t>
  </si>
  <si>
    <t>No se ha dado inicio a esta actividad.</t>
  </si>
  <si>
    <t>Se evidencia que de acuerdo a lo concertado con el secretario General, se establecio un grupo de trabajo conformado por funcionarios de los Procesos de Atencion al Ciudadano y Gestion de TIC´S para revisar los temas que se deben desarrollar en conjunto, para lo cual se han desarrollado 4 sesiones de mesas de trabajo en donde se reviso un trabajo de campo en el cual se realizo un diagnostico del estado actual de la pagina web y se plantearon algunas tareas que se encuentran en ejecucion.</t>
  </si>
  <si>
    <t>Se evidencia que el procedimiento PUBLICACIÓN Y ACTUALIZACIÓN DE INFORMACIÓN EN MEDIOS ELECTRONICOS (PAGINA WEB, INTRANET), se cuentra en transversalidad.</t>
  </si>
  <si>
    <t>Se evidencia que se ha realizado un trabajo de salida de circulacion de equipos obsoletos que no cuentan con licencia; evidencia que se encuentra en el equipo de Rosmel Acosta</t>
  </si>
  <si>
    <t>Se evidencia que la ficha de caracterizacion del Proceso se encuentra en espera de aprobacion del Comité de Control Interno y Calidad</t>
  </si>
  <si>
    <t>Se evidencia que se encuentra  en proceso de elaboracion de la ficha tecnica de los equipos que requieren el mantenimiento, evidencia que se encuentre en el equipo del Funcionario Rosmel Acosta</t>
  </si>
  <si>
    <t>Se evidencia que el Analisis de Impacto se encuentra ya desarrollada dentro del Plan de Contingencia, evidencia que se encuentra en el equipo de la funcionaria Roselys Silva</t>
  </si>
  <si>
    <t>Se evidencia que la fase de gestion del riesgo ya se encuentra desarrollada en el Plan de Contingencia, evidencia que se encuentra en el equipo de la funcionaria Roselys Silva</t>
  </si>
  <si>
    <t>Se evidencia que se remitio al señor director la necesidad de contratacion del profesional de comunicación mediante el memorando  20171200062883 por tal motivo ya se inicio del proceso de contratacion y este debe estar ejecutado antes de finalizar el mes de julio</t>
  </si>
  <si>
    <t>SI se esatablece eficacia de la acción, teniendo en cuenta que el proceso realizó el Analisis de Impacto.</t>
  </si>
  <si>
    <t>SI se esatablece eficacia de la acción, teniendo en cuenta que el proceso realizó la fase de gestion del riesgo.</t>
  </si>
  <si>
    <t>se evidencia que para el segundo trimestre del 2017 se utilizaron los formatos correspondientes los cuales se encuentran aprobados y publicados en la intranet ( acta 01 revision y actualizacion de los formatos del sistema integral de gestion MECI y calidad).</t>
  </si>
  <si>
    <t>SI, se estable eficacia de acción, teniendo en cuenta que el proceso realizó la actualizacion de  los formatos del sistema integral de gestion MECI y calidad.</t>
  </si>
  <si>
    <t xml:space="preserve">se evidencia que mediante correo electronico indirai@fondo del 27 de Marzo del 2017 se solicito al Secretario General y al coordinador del GIT Servicios Administrativos una mesa de trabajo del cual no se ha recibido respuesta alguna. </t>
  </si>
  <si>
    <t xml:space="preserve">se evidencia que  mediante Memorando No 20173470001273 de 20 de Abril del 2017  se envio backup del mes de mayo y con el memorando No 20173472033 del 06 de Junio del 2017 fue enviado el backup de los meses de mayo y junio a la Oficina de TIC´S </t>
  </si>
  <si>
    <t xml:space="preserve">se evidencia que mediante correo electronico indirai@fondo del 27 de Marzo del 2017 se solicito al Secretario General y al coordinador del GIT Servicios Administrativos una mesa de trabajo del cual no se ha recibido respuesta alguna. Mas sin embargo los carnet se estan realizando en la oficina de Atencion al Ciudadano en la Ciudad de Bogota </t>
  </si>
  <si>
    <t xml:space="preserve">Se evidencia que la ficha de caracterizacion del proceso se encuentra en ajustes por parte del proceso evidencia que se pueda encontrar en el computador de la funcionaria INDIRA IRIARTE de la subdireccion de Prestaciones Sociales </t>
  </si>
  <si>
    <t>Se evidencia que el proceso realizo la digitalización de los documentos faltantes del 4 chulo dentro del aplicativo Orfeo y  realizo plan de contingencia para la depuración definitiva de los radicados pendientes por cuarto chulo y posterior digitalización en atención al ciudadano.</t>
  </si>
  <si>
    <t>SI, se estable eficacia de acción, teniendo en cuenta que el proceso realizó  la digitalización de los documentos faltantes del 4 chulo dentro del aplicativo Orfeo.</t>
  </si>
  <si>
    <t>SI, se estable eficacia de acción, teniendo en cuenta que  se contemplan las necesidades para las actividades a ejecutar durante la vigencia 2017</t>
  </si>
  <si>
    <t xml:space="preserve">se evidencia que se solicitó mediante memorando GTH- 20172100034463 del 04/04/2017, la autorización para el inicio de la contratación para el ejecutar las actividades del programa de vigilancia epidemiológica planeadas para el año 2017; y se solicitó mediante memorando No. GTH- 20172100018803 del 04/04/2017, la expedición de CDP para contratar el servicio profesional de un médico especialista en salud ocupacional para ejecutar el cronograma de actividades 2017 de los programas de vigilancia epidemiológica del FPS y para la realización de los exámenes de ingreso, periódicos y de egreso de los funcionarios. Mediante CDP número 30717 de fecha 05 de Junio de 2017 se  autoriza el  inicio de la contratación para el ejecutar las actividades del programa de vigilancia epidemiológica planeadas para el año 2017, mediante el servicio profesional de un médico especialista en salud ocupacional para ejecutar el cronograma de actividades 2017 de los programas de vigilancia epidemiológica del FPS y para la realización de los exámenes de ingreso, periódicos y de egreso de los funcionarios.Los estudios previos para dicha contratación se encuentran en proceso de realización para dar paso al área Jurídica.
</t>
  </si>
  <si>
    <t xml:space="preserve">se evidencia que  mediante correo electrónico del dia 23/03/2017, se solicitò al responsable de la organización de los registros del proceso, verificar y garantizar la foliación del 100% de los registros de la gestión del proceso en cada vigencia; dando aplicación a lo establecido en el INSTRUCTIVO DE MANEJO DEL ARCHIVO DE GESTIÒN -  APGDOSGEIT03. No se redefine ni plantea una nueva acciòn por cuanto se declarò una No Conformidad al Proceso relacionada con el mismo tema.
</t>
  </si>
  <si>
    <t>Se evidencia que las TRD de la división deben ser objeto de rediseño teniendo en cuenta las funciones administrativas de cada uno de los puntos administrativos fuera de Bogotá. Luego de este análisis se presentará ante el comité de desarrollo administrativo para su respectiva aprobación teniendo en cuenta las fechas señaladas en el plan, por lo tanto esta actividad no presenta avance.</t>
  </si>
  <si>
    <t>Se evidencia que el proceso de Atencion de Gestion Documental se reunio el dia 30/03/2017 a las 3:30pm con las funcionarias virginia escobar, dayana calderon y arlina tovio socializando el formato correcto  de reparto de correspondencia, evidencia consignada en el acta n° 11 carpeta 220-5202 actas capacitacion y socializacion.</t>
  </si>
  <si>
    <t>SI, se estable eficacia de acción, teniendo en cuenta que  socializo el formato correcto  de reparto de correspondencia.</t>
  </si>
  <si>
    <t>se evidencia que el proceso de Gestion Documental se encuentra diseñando la guia para el deterioro de documentos evidencia consignada en el equipo de computo del porfesional de Gestion Documental</t>
  </si>
  <si>
    <t>se evidencia que el proceso de atencion al ciudadano realizó un plan operativo implementando el compromiso del cumplimiento de las actividades del proceso. Evidencia se encuntra en el equipo de computo  del profesional encargado de la actividad.</t>
  </si>
  <si>
    <t>se evidencia que el proceso de Atencion al ciudadano realizó una mesa de trabajo con la coordinacion de salud, al Director general y al secretario general para subsanar las PQRSD. Evidencia por medio de un memorando GSS - 20173400051983  y correos enviados a las divisiones recordandoles del cumplimiento de estas. (Dos veces por semana)</t>
  </si>
  <si>
    <t xml:space="preserve">se evidencia que el proceso de Atencion al ciudadano radico y paso a revision tecnica la guia de protocolo el dia 31/05/2017 evidencia consignada en la carpeta 220 5203 </t>
  </si>
  <si>
    <t>esta actividad no presenta avance</t>
  </si>
  <si>
    <t>Solicitar a la oficina de control interno a través de memorando el traslado de la no conformidad para el proceso gestión de servicios administrativos, toda vez que no se evidencia el traslado de esta actividad a  servicios administrativos.</t>
  </si>
  <si>
    <t xml:space="preserve">Se evidencia que con el fin de garantizar que los registros de la gestiòn del proceso  Gestiòn de Talento Humano se mantengan organizados, archivados y foliados de acuerdo con lo establecido en el INSTRUCTIVO DE MANEJO DEL ARCHIVO DE GESTIÒN -  APGDOSGEIT03, y para prevenir que se materialice el riesgo: “Posible perdida  y manipulación inadecuada de los registros de la gestión del proceso, por no mantener foliados el 100% de los REGISTROS al cierre cada vigência”; Mediante correo electrónico del dìa 23/03/2017, se solicitò a los funcionarios del proceso SUMINISTRAR LOS REGISTROS PRODUCTO DE SU GESTIÓN, INMEDIATAMENTE CULMINE EL TRÁMITE RESPECTIVO;  para su organización y foliación, por parte del responsable de gestión documental del proceso.  No se redefine ni plantea una nueva acciòn por cuanto se declarò una No Conformidad al Proceso relacionada con el mismo tema.
</t>
  </si>
  <si>
    <t>SI, se estable eficacia de acción, teniendo en cuenta que se solicito a través de correo electrónico a los integrantes del proceso GTH, el suministro de los registros  producto de su gestión</t>
  </si>
  <si>
    <t>se evidencia que el proceso de gestiòn de Talento Humano efectùo  actualizaciòn del procedimiento APGTHGTHPT02  - PLANEACION, EJECUCIÓN Y EVALUACIÓN DEL PROCESO DE INDUCCIÓN DE PERSONAL, incluyendo  el punto de control para garantizar la existencia y entrega del acta de inducción específica, el cual surtio  revisiòn tècnica de la Oficina de Planeaciòn  y Sistemas y la Transversalidad. Dicho procedimiento fue radicado para revisiòn y aprobaciòn del Comitè de Control Interno y Calidad el dìa 05 de Julio de 2017.
EVIDENCIAS: 2105203 - DOCUMENTOS DEL SIG</t>
  </si>
  <si>
    <t>Se evidencia que el proceso de Gestiòn de Talento Humano efectùo la actualizaciòn de la Cartilla de Inducciòn General con corte a Junio 30 de 2017. 
EVIDENCIAS:REGISTRO DIGITAL FUNCIONARIO ENCARGADO INDUCCIÒN GTH.</t>
  </si>
  <si>
    <t>Se evidencia que el proceso Gestiòn de Talento Humano efectùo  actualizaciòn del procedimiento APGTHGTHPT02  - PLANEACION, EJECUCIÓN Y EVALUACIÓN DEL PROCESO DE INDUCCIÓN DE PERSONAL, incluyendo  el punto de control para garantizar que la cartilla se mantenga actualizada según las novedades que surjan, el cual surtio  revisiòn tècnica de la Oficina de Planeaciòn  y Sistemas y la Transversalidad. Dicho procedimiento fue radicado para revisiòn y aprobaciòn del Comitè de Control Interno y Calidad el dìa 05 de Julio de 2017.
EVIDENCIAS: 2105203 - DOCUMENTOS DEL SIG</t>
  </si>
  <si>
    <t>se evidencia que el proceso incluyò en el modelo de acto administrativo de las reubicaciones del personal la informaciòn correspondiente a la  obligatoriedad para el cumplimiento de la decisiòn proferida por la Administraciòn. A partir del mes de Junio no se han generado novedades de reubicaciones de personal.
EVIDENCIAS: ARCHIVO DIGITAL FUNCIONARIO ENCARGADO NOVEDADES PERSONAL GTH.</t>
  </si>
  <si>
    <t>SI, se estable eficacia de acción, teniendo en cuenta que efectùo la actualizaciòn de la Cartilla de Inducciòn General</t>
  </si>
  <si>
    <t>SI, se estable eficacia de acción, teniendo en cuenta que  el proceso incluyò en el modelo de acto administrativo de las reubicaciones del personal la informaciòn correspondiente a la  obligatoriedad para el cumplimiento de la decisiòn proferida por la Administraciòn</t>
  </si>
  <si>
    <t>SI, se estable eficacia de acción, teniendo en cuenta que  se solicitò al responsable de la organización de los registros del proceso, verificar y garantizar la foliación del 100% de los registros de la gestión del proceso en cada vigencia.</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</si>
</sst>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240A]dddd\,\ dd&quot; de &quot;mmmm&quot; de &quot;yyyy"/>
    <numFmt numFmtId="186" formatCode="0.000"/>
    <numFmt numFmtId="187" formatCode="0.0"/>
    <numFmt numFmtId="188" formatCode="mmm\-yyyy"/>
    <numFmt numFmtId="189" formatCode="0.00_);\(0.00\)"/>
    <numFmt numFmtId="190" formatCode="0_);\(0\)"/>
    <numFmt numFmtId="191" formatCode="0.0_);\(0.0\)"/>
    <numFmt numFmtId="192" formatCode="[$-C0A]dddd\,\ d&quot; de &quot;mmmm&quot; de &quot;yyyy"/>
    <numFmt numFmtId="193" formatCode="#,##0.0_);\(#,##0.0\)"/>
    <numFmt numFmtId="194" formatCode="#,##0.0"/>
  </numFmts>
  <fonts count="76">
    <font>
      <sz val="10"/>
      <name val="Arial"/>
      <family val="2"/>
    </font>
    <font>
      <sz val="11"/>
      <color indexed="8"/>
      <name val="Calibri"/>
      <family val="2"/>
    </font>
    <font>
      <b/>
      <sz val="10"/>
      <name val="Arial Narrow"/>
      <family val="2"/>
    </font>
    <font>
      <b/>
      <i/>
      <sz val="10"/>
      <name val="Arial"/>
      <family val="2"/>
    </font>
    <font>
      <b/>
      <sz val="10"/>
      <name val="Arial"/>
      <family val="2"/>
    </font>
    <font>
      <sz val="10"/>
      <name val="Arial Narrow"/>
      <family val="2"/>
    </font>
    <font>
      <b/>
      <sz val="10"/>
      <color indexed="23"/>
      <name val="Arial Narrow"/>
      <family val="2"/>
    </font>
    <font>
      <b/>
      <sz val="6"/>
      <name val="Arial Narrow"/>
      <family val="2"/>
    </font>
    <font>
      <b/>
      <sz val="8"/>
      <name val="Arial Narrow"/>
      <family val="2"/>
    </font>
    <font>
      <sz val="10"/>
      <color indexed="8"/>
      <name val="Arial Narrow"/>
      <family val="2"/>
    </font>
    <font>
      <sz val="9"/>
      <name val="Arial Narrow"/>
      <family val="2"/>
    </font>
    <font>
      <sz val="9"/>
      <name val="Tahoma"/>
      <family val="2"/>
    </font>
    <font>
      <b/>
      <sz val="9"/>
      <name val="Tahoma"/>
      <family val="2"/>
    </font>
    <font>
      <sz val="11"/>
      <name val="Calibri"/>
      <family val="2"/>
    </font>
    <font>
      <sz val="11"/>
      <name val="Arial Narrow"/>
      <family val="2"/>
    </font>
    <font>
      <sz val="12"/>
      <name val="Arial Narrow"/>
      <family val="2"/>
    </font>
    <font>
      <sz val="14"/>
      <name val="Arial Narrow"/>
      <family val="2"/>
    </font>
    <font>
      <sz val="16"/>
      <name val="Arial Narrow"/>
      <family val="2"/>
    </font>
    <font>
      <b/>
      <sz val="14"/>
      <name val="Arial Narrow"/>
      <family val="2"/>
    </font>
    <font>
      <b/>
      <sz val="11"/>
      <name val="Arial Narrow"/>
      <family val="2"/>
    </font>
    <font>
      <b/>
      <i/>
      <sz val="10"/>
      <name val="Arial Narrow"/>
      <family val="2"/>
    </font>
    <font>
      <sz val="8"/>
      <name val="Arial Narrow"/>
      <family val="2"/>
    </font>
    <font>
      <b/>
      <sz val="9"/>
      <name val="Arial Narrow"/>
      <family val="2"/>
    </font>
    <font>
      <i/>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i/>
      <sz val="10"/>
      <color indexed="36"/>
      <name val="Arial"/>
      <family val="2"/>
    </font>
    <font>
      <i/>
      <sz val="10"/>
      <color indexed="10"/>
      <name val="Arial"/>
      <family val="2"/>
    </font>
    <font>
      <sz val="9"/>
      <color indexed="8"/>
      <name val="Arial Narrow"/>
      <family val="2"/>
    </font>
    <font>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0"/>
      <color theme="0" tint="-0.4999699890613556"/>
      <name val="Arial Narrow"/>
      <family val="2"/>
    </font>
    <font>
      <sz val="10"/>
      <color theme="1"/>
      <name val="Arial Narrow"/>
      <family val="2"/>
    </font>
    <font>
      <sz val="10"/>
      <color rgb="FFFF0000"/>
      <name val="Arial"/>
      <family val="2"/>
    </font>
    <font>
      <i/>
      <sz val="10"/>
      <color rgb="FF7030A0"/>
      <name val="Arial"/>
      <family val="2"/>
    </font>
    <font>
      <i/>
      <sz val="10"/>
      <color rgb="FFFF0000"/>
      <name val="Arial"/>
      <family val="2"/>
    </font>
    <font>
      <sz val="9"/>
      <color theme="1"/>
      <name val="Arial Narrow"/>
      <family val="2"/>
    </font>
    <font>
      <b/>
      <sz val="10"/>
      <color theme="1" tint="0.49998000264167786"/>
      <name val="Arial Narrow"/>
      <family val="2"/>
    </font>
    <font>
      <sz val="11"/>
      <color theme="1"/>
      <name val="Arial Narrow"/>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6" tint="-0.24997000396251678"/>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theme="3" tint="-0.4999699890613556"/>
      </left>
      <right style="double">
        <color theme="3" tint="-0.4999699890613556"/>
      </right>
      <top style="double">
        <color theme="3" tint="-0.4999699890613556"/>
      </top>
      <bottom style="double">
        <color theme="3" tint="-0.4999699890613556"/>
      </bottom>
    </border>
    <border>
      <left style="double">
        <color theme="7" tint="-0.24993999302387238"/>
      </left>
      <right style="double">
        <color theme="7" tint="-0.24993999302387238"/>
      </right>
      <top style="double">
        <color theme="7" tint="-0.24993999302387238"/>
      </top>
      <bottom style="double">
        <color theme="7" tint="-0.24993999302387238"/>
      </bottom>
    </border>
    <border>
      <left style="medium"/>
      <right/>
      <top style="medium"/>
      <bottom style="medium"/>
    </border>
    <border>
      <left style="double"/>
      <right style="double"/>
      <top style="double"/>
      <bottom style="double"/>
    </border>
    <border>
      <left style="double">
        <color theme="7" tint="-0.24993999302387238"/>
      </left>
      <right style="double">
        <color theme="7" tint="-0.24993999302387238"/>
      </right>
      <top style="double">
        <color theme="7" tint="-0.24993999302387238"/>
      </top>
      <bottom/>
    </border>
    <border>
      <left style="double"/>
      <right/>
      <top style="double"/>
      <bottom/>
    </border>
    <border>
      <left style="double"/>
      <right/>
      <top/>
      <bottom/>
    </border>
    <border>
      <left style="double"/>
      <right/>
      <top/>
      <bottom style="double"/>
    </border>
    <border>
      <left style="double">
        <color theme="7" tint="-0.24993999302387238"/>
      </left>
      <right style="double">
        <color theme="7" tint="-0.24993999302387238"/>
      </right>
      <top/>
      <bottom style="double">
        <color theme="7" tint="-0.24993999302387238"/>
      </bottom>
    </border>
    <border>
      <left style="double">
        <color theme="7"/>
      </left>
      <right style="double">
        <color theme="7"/>
      </right>
      <top style="double">
        <color theme="7"/>
      </top>
      <bottom style="double">
        <color theme="7"/>
      </bottom>
    </border>
    <border>
      <left style="double">
        <color theme="7"/>
      </left>
      <right style="double">
        <color theme="7"/>
      </right>
      <top/>
      <bottom style="double">
        <color theme="7"/>
      </bottom>
    </border>
    <border>
      <left style="double">
        <color theme="7"/>
      </left>
      <right>
        <color indexed="63"/>
      </right>
      <top style="double">
        <color theme="7"/>
      </top>
      <bottom/>
    </border>
    <border>
      <left style="double">
        <color theme="7"/>
      </left>
      <right style="double">
        <color theme="7"/>
      </right>
      <top style="double">
        <color theme="7"/>
      </top>
      <bottom/>
    </border>
    <border>
      <left>
        <color indexed="63"/>
      </left>
      <right style="double">
        <color theme="7"/>
      </right>
      <top style="double">
        <color theme="7"/>
      </top>
      <bottom style="double">
        <color theme="7"/>
      </bottom>
    </border>
    <border>
      <left style="double">
        <color rgb="FFFFC000"/>
      </left>
      <right style="double">
        <color rgb="FFFFC000"/>
      </right>
      <top style="double">
        <color rgb="FFFFC000"/>
      </top>
      <bottom style="double">
        <color rgb="FFFFC000"/>
      </bottom>
    </border>
    <border>
      <left style="double">
        <color rgb="FFFFC000"/>
      </left>
      <right style="double">
        <color rgb="FFFFC000"/>
      </right>
      <top style="double">
        <color theme="7"/>
      </top>
      <bottom style="double">
        <color theme="7"/>
      </bottom>
    </border>
    <border>
      <left style="thin"/>
      <right>
        <color indexed="63"/>
      </right>
      <top>
        <color indexed="63"/>
      </top>
      <bottom>
        <color indexed="63"/>
      </bottom>
    </border>
    <border>
      <left style="double">
        <color rgb="FFFFC000"/>
      </left>
      <right style="double">
        <color theme="7"/>
      </right>
      <top style="double">
        <color theme="7"/>
      </top>
      <bottom style="double">
        <color theme="7"/>
      </bottom>
    </border>
    <border>
      <left style="double">
        <color theme="7" tint="-0.24993999302387238"/>
      </left>
      <right style="double">
        <color theme="7" tint="-0.24993999302387238"/>
      </right>
      <top style="double">
        <color theme="7" tint="-0.24993999302387238"/>
      </top>
      <bottom style="thin"/>
    </border>
    <border>
      <left style="double">
        <color theme="7" tint="-0.24993999302387238"/>
      </left>
      <right style="double">
        <color theme="7" tint="-0.24993999302387238"/>
      </right>
      <top/>
      <bottom/>
    </border>
    <border>
      <left style="double">
        <color theme="7" tint="-0.24993999302387238"/>
      </left>
      <right>
        <color indexed="63"/>
      </right>
      <top>
        <color indexed="63"/>
      </top>
      <bottom>
        <color indexed="63"/>
      </bottom>
    </border>
    <border>
      <left>
        <color indexed="63"/>
      </left>
      <right style="double">
        <color theme="7" tint="-0.24993999302387238"/>
      </right>
      <top>
        <color indexed="63"/>
      </top>
      <bottom style="double">
        <color theme="7" tint="-0.24993999302387238"/>
      </bottom>
    </border>
    <border>
      <left style="double">
        <color theme="3" tint="-0.4999699890613556"/>
      </left>
      <right/>
      <top style="double">
        <color theme="3" tint="-0.4999699890613556"/>
      </top>
      <bottom style="double">
        <color theme="3" tint="-0.4999699890613556"/>
      </bottom>
    </border>
    <border>
      <left/>
      <right/>
      <top style="double">
        <color theme="3" tint="-0.4999699890613556"/>
      </top>
      <bottom style="double">
        <color theme="3" tint="-0.4999699890613556"/>
      </bottom>
    </border>
    <border>
      <left/>
      <right style="double">
        <color theme="3" tint="-0.4999699890613556"/>
      </right>
      <top style="double">
        <color theme="3" tint="-0.4999699890613556"/>
      </top>
      <bottom style="double">
        <color theme="3" tint="-0.4999699890613556"/>
      </bottom>
    </border>
    <border>
      <left style="double"/>
      <right/>
      <top style="double"/>
      <bottom style="double"/>
    </border>
    <border>
      <left/>
      <right/>
      <top style="double"/>
      <bottom style="double"/>
    </border>
    <border>
      <left/>
      <right style="double"/>
      <top style="double"/>
      <bottom style="double"/>
    </border>
    <border>
      <left/>
      <right style="double"/>
      <top style="double"/>
      <bottom/>
    </border>
    <border>
      <left/>
      <right style="double"/>
      <top/>
      <bottom/>
    </border>
    <border>
      <left/>
      <right style="double"/>
      <top/>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right style="medium"/>
      <top style="medium"/>
      <bottom style="medium"/>
    </border>
    <border>
      <left>
        <color indexed="63"/>
      </left>
      <right>
        <color indexed="63"/>
      </right>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604">
    <xf numFmtId="0" fontId="0" fillId="0" borderId="0" xfId="0" applyAlignment="1">
      <alignment/>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0" fillId="0" borderId="0" xfId="0" applyAlignment="1" applyProtection="1">
      <alignment/>
      <protection/>
    </xf>
    <xf numFmtId="0" fontId="2" fillId="14" borderId="11" xfId="0"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14" borderId="11" xfId="0" applyFont="1" applyFill="1" applyBorder="1" applyAlignment="1" applyProtection="1">
      <alignment horizontal="center" vertical="center"/>
      <protection/>
    </xf>
    <xf numFmtId="0" fontId="2" fillId="0" borderId="13" xfId="0" applyFont="1" applyBorder="1" applyAlignment="1">
      <alignment horizontal="center" vertical="center"/>
    </xf>
    <xf numFmtId="0" fontId="2" fillId="14" borderId="14" xfId="0" applyFont="1" applyFill="1" applyBorder="1" applyAlignment="1" applyProtection="1">
      <alignment horizontal="center" vertical="center"/>
      <protection/>
    </xf>
    <xf numFmtId="0" fontId="0" fillId="38" borderId="0" xfId="0" applyFill="1" applyAlignment="1" applyProtection="1">
      <alignment/>
      <protection/>
    </xf>
    <xf numFmtId="0" fontId="0" fillId="0" borderId="0" xfId="0" applyAlignment="1" applyProtection="1">
      <alignment horizontal="center"/>
      <protection/>
    </xf>
    <xf numFmtId="0" fontId="2" fillId="14" borderId="11" xfId="0" applyFont="1" applyFill="1" applyBorder="1" applyAlignment="1" applyProtection="1">
      <alignment horizontal="center" vertical="center" wrapText="1"/>
      <protection/>
    </xf>
    <xf numFmtId="0" fontId="2" fillId="14" borderId="11"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wrapText="1"/>
      <protection/>
    </xf>
    <xf numFmtId="0" fontId="67" fillId="0" borderId="15" xfId="0" applyFont="1" applyBorder="1" applyAlignment="1" applyProtection="1">
      <alignment horizontal="center" vertical="center"/>
      <protection/>
    </xf>
    <xf numFmtId="0" fontId="67"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0" fillId="0" borderId="0" xfId="0" applyFill="1" applyBorder="1" applyAlignment="1" applyProtection="1">
      <alignment wrapText="1"/>
      <protection/>
    </xf>
    <xf numFmtId="0" fontId="5" fillId="39" borderId="11" xfId="0" applyFont="1" applyFill="1" applyBorder="1" applyAlignment="1" applyProtection="1">
      <alignment horizontal="center" vertical="center" wrapText="1"/>
      <protection/>
    </xf>
    <xf numFmtId="0" fontId="0" fillId="39" borderId="0" xfId="0" applyFill="1" applyAlignment="1" applyProtection="1">
      <alignment/>
      <protection/>
    </xf>
    <xf numFmtId="0" fontId="5" fillId="39" borderId="0" xfId="0" applyFont="1" applyFill="1" applyBorder="1" applyAlignment="1" applyProtection="1">
      <alignment horizontal="center" vertical="center" wrapText="1"/>
      <protection/>
    </xf>
    <xf numFmtId="0" fontId="5" fillId="19" borderId="11" xfId="0" applyFont="1" applyFill="1" applyBorder="1" applyAlignment="1" applyProtection="1">
      <alignment horizontal="justify" vertical="center" wrapText="1"/>
      <protection/>
    </xf>
    <xf numFmtId="180" fontId="5" fillId="19" borderId="11" xfId="0" applyNumberFormat="1" applyFont="1" applyFill="1" applyBorder="1" applyAlignment="1" applyProtection="1">
      <alignment horizontal="center" vertical="center" wrapText="1"/>
      <protection/>
    </xf>
    <xf numFmtId="0" fontId="2" fillId="19" borderId="11" xfId="0" applyFont="1" applyFill="1" applyBorder="1" applyAlignment="1" applyProtection="1">
      <alignment horizontal="center" vertical="center" wrapText="1"/>
      <protection/>
    </xf>
    <xf numFmtId="14" fontId="2" fillId="19" borderId="11" xfId="0" applyNumberFormat="1" applyFont="1" applyFill="1" applyBorder="1" applyAlignment="1" applyProtection="1">
      <alignment horizontal="center" vertical="center" wrapText="1"/>
      <protection/>
    </xf>
    <xf numFmtId="0" fontId="0" fillId="19" borderId="0" xfId="0" applyFill="1" applyAlignment="1" applyProtection="1">
      <alignment/>
      <protection/>
    </xf>
    <xf numFmtId="9" fontId="0" fillId="0" borderId="0" xfId="0" applyNumberFormat="1" applyAlignment="1" applyProtection="1">
      <alignment/>
      <protection/>
    </xf>
    <xf numFmtId="0" fontId="5" fillId="19" borderId="11" xfId="0" applyFont="1" applyFill="1" applyBorder="1" applyAlignment="1" applyProtection="1">
      <alignment horizontal="center" vertical="center" wrapText="1"/>
      <protection/>
    </xf>
    <xf numFmtId="0" fontId="0" fillId="38" borderId="0" xfId="0" applyFill="1" applyAlignment="1" applyProtection="1">
      <alignment/>
      <protection/>
    </xf>
    <xf numFmtId="0" fontId="0" fillId="9" borderId="0" xfId="0" applyFill="1" applyAlignment="1" applyProtection="1">
      <alignment/>
      <protection/>
    </xf>
    <xf numFmtId="0" fontId="0" fillId="38" borderId="0" xfId="0" applyFill="1" applyAlignment="1" applyProtection="1">
      <alignment/>
      <protection/>
    </xf>
    <xf numFmtId="14" fontId="5" fillId="3" borderId="11" xfId="0" applyNumberFormat="1" applyFont="1" applyFill="1" applyBorder="1" applyAlignment="1" applyProtection="1">
      <alignment horizontal="center" vertical="center" wrapText="1"/>
      <protection/>
    </xf>
    <xf numFmtId="0" fontId="5" fillId="3" borderId="11" xfId="0" applyFont="1" applyFill="1" applyBorder="1" applyAlignment="1" applyProtection="1">
      <alignment horizontal="center" vertical="center" wrapText="1"/>
      <protection/>
    </xf>
    <xf numFmtId="180" fontId="5" fillId="3" borderId="11" xfId="0" applyNumberFormat="1" applyFont="1" applyFill="1" applyBorder="1" applyAlignment="1" applyProtection="1">
      <alignment horizontal="center" vertical="center" wrapText="1"/>
      <protection/>
    </xf>
    <xf numFmtId="0" fontId="68" fillId="9" borderId="11" xfId="57" applyFont="1" applyFill="1" applyBorder="1" applyAlignment="1" applyProtection="1">
      <alignment horizontal="center" vertical="center"/>
      <protection/>
    </xf>
    <xf numFmtId="14" fontId="68" fillId="9" borderId="11" xfId="57" applyNumberFormat="1" applyFont="1" applyFill="1" applyBorder="1" applyAlignment="1" applyProtection="1">
      <alignment horizontal="center" vertical="center"/>
      <protection/>
    </xf>
    <xf numFmtId="14" fontId="5" fillId="9" borderId="11" xfId="0"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5" fillId="9" borderId="11" xfId="0" applyFont="1" applyFill="1" applyBorder="1" applyAlignment="1" applyProtection="1">
      <alignment horizontal="justify" vertical="center" wrapText="1"/>
      <protection/>
    </xf>
    <xf numFmtId="180" fontId="5" fillId="9" borderId="11" xfId="0" applyNumberFormat="1" applyFont="1" applyFill="1" applyBorder="1" applyAlignment="1" applyProtection="1">
      <alignment horizontal="center" vertical="center" wrapText="1"/>
      <protection/>
    </xf>
    <xf numFmtId="14" fontId="68" fillId="12" borderId="11" xfId="57" applyNumberFormat="1" applyFont="1" applyFill="1" applyBorder="1" applyAlignment="1" applyProtection="1">
      <alignment horizontal="center" vertical="center"/>
      <protection/>
    </xf>
    <xf numFmtId="14" fontId="5" fillId="12" borderId="11" xfId="0" applyNumberFormat="1"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justify" vertical="center" wrapText="1"/>
      <protection/>
    </xf>
    <xf numFmtId="180" fontId="5" fillId="12" borderId="11" xfId="0" applyNumberFormat="1" applyFont="1" applyFill="1" applyBorder="1" applyAlignment="1" applyProtection="1">
      <alignment horizontal="center" vertical="center" wrapText="1"/>
      <protection/>
    </xf>
    <xf numFmtId="0" fontId="68" fillId="13" borderId="18" xfId="57" applyFont="1" applyFill="1" applyBorder="1" applyAlignment="1" applyProtection="1">
      <alignment horizontal="center" vertical="center"/>
      <protection/>
    </xf>
    <xf numFmtId="14" fontId="68" fillId="13" borderId="11" xfId="57" applyNumberFormat="1" applyFont="1" applyFill="1" applyBorder="1" applyAlignment="1" applyProtection="1">
      <alignment horizontal="center" vertical="center"/>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0" fontId="5" fillId="13" borderId="11" xfId="0" applyNumberFormat="1" applyFont="1" applyFill="1" applyBorder="1" applyAlignment="1" applyProtection="1">
      <alignment horizontal="center" vertical="center" wrapText="1"/>
      <protection/>
    </xf>
    <xf numFmtId="14" fontId="68"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5" fillId="13"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180" fontId="5" fillId="11" borderId="11" xfId="0" applyNumberFormat="1" applyFont="1" applyFill="1" applyBorder="1" applyAlignment="1" applyProtection="1">
      <alignment horizontal="center" vertical="center" wrapText="1"/>
      <protection/>
    </xf>
    <xf numFmtId="0" fontId="5" fillId="11" borderId="11" xfId="0" applyFont="1" applyFill="1" applyBorder="1" applyAlignment="1" applyProtection="1">
      <alignment horizontal="center" vertical="center" wrapText="1"/>
      <protection/>
    </xf>
    <xf numFmtId="14" fontId="5" fillId="11" borderId="14" xfId="0" applyNumberFormat="1" applyFont="1" applyFill="1" applyBorder="1" applyAlignment="1" applyProtection="1">
      <alignment horizontal="center" vertical="center" wrapText="1"/>
      <protection/>
    </xf>
    <xf numFmtId="0" fontId="5" fillId="11" borderId="14" xfId="57"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3" borderId="14" xfId="57" applyFont="1" applyFill="1" applyBorder="1" applyAlignment="1" applyProtection="1">
      <alignment horizontal="center" vertical="center" wrapText="1"/>
      <protection/>
    </xf>
    <xf numFmtId="0" fontId="5" fillId="3" borderId="11" xfId="57" applyFont="1" applyFill="1" applyBorder="1" applyAlignment="1" applyProtection="1">
      <alignment horizontal="center" vertical="center" wrapText="1"/>
      <protection/>
    </xf>
    <xf numFmtId="180" fontId="5" fillId="3" borderId="18" xfId="0" applyNumberFormat="1" applyFont="1" applyFill="1" applyBorder="1" applyAlignment="1" applyProtection="1">
      <alignment horizontal="center" vertical="center" wrapText="1"/>
      <protection/>
    </xf>
    <xf numFmtId="0" fontId="14" fillId="3" borderId="14" xfId="0" applyFont="1" applyFill="1" applyBorder="1" applyAlignment="1" applyProtection="1">
      <alignment horizontal="center" vertical="center" wrapText="1"/>
      <protection/>
    </xf>
    <xf numFmtId="14" fontId="5" fillId="11" borderId="14" xfId="57" applyNumberFormat="1" applyFont="1" applyFill="1" applyBorder="1" applyAlignment="1" applyProtection="1">
      <alignment horizontal="center" vertical="center" wrapText="1"/>
      <protection/>
    </xf>
    <xf numFmtId="0" fontId="68" fillId="11" borderId="14" xfId="0" applyFont="1" applyFill="1" applyBorder="1" applyAlignment="1" applyProtection="1">
      <alignment horizontal="center" vertical="center" wrapText="1"/>
      <protection/>
    </xf>
    <xf numFmtId="0" fontId="68" fillId="13" borderId="14" xfId="0" applyFont="1" applyFill="1" applyBorder="1" applyAlignment="1" applyProtection="1">
      <alignment horizontal="center" vertical="center" wrapText="1"/>
      <protection/>
    </xf>
    <xf numFmtId="14" fontId="5" fillId="13" borderId="14" xfId="57" applyNumberFormat="1" applyFont="1" applyFill="1" applyBorder="1" applyAlignment="1" applyProtection="1">
      <alignment horizontal="center" vertical="center" wrapText="1"/>
      <protection/>
    </xf>
    <xf numFmtId="0" fontId="68" fillId="12" borderId="11" xfId="57" applyFont="1" applyFill="1" applyBorder="1" applyAlignment="1" applyProtection="1">
      <alignment horizontal="center" vertical="center" wrapText="1"/>
      <protection/>
    </xf>
    <xf numFmtId="0" fontId="2" fillId="0" borderId="13" xfId="0" applyFont="1" applyBorder="1" applyAlignment="1">
      <alignment horizontal="center"/>
    </xf>
    <xf numFmtId="190" fontId="0" fillId="0" borderId="0" xfId="0" applyNumberFormat="1" applyAlignment="1" applyProtection="1">
      <alignment/>
      <protection/>
    </xf>
    <xf numFmtId="191" fontId="5" fillId="13" borderId="11" xfId="59" applyNumberFormat="1" applyFont="1" applyFill="1" applyBorder="1" applyAlignment="1" applyProtection="1">
      <alignment horizontal="center" vertical="center" wrapText="1"/>
      <protection/>
    </xf>
    <xf numFmtId="0" fontId="0" fillId="38" borderId="0" xfId="0" applyFill="1" applyAlignment="1" applyProtection="1">
      <alignment/>
      <protection/>
    </xf>
    <xf numFmtId="0" fontId="5" fillId="13" borderId="11" xfId="0" applyFont="1" applyFill="1" applyBorder="1" applyAlignment="1" applyProtection="1">
      <alignment horizontal="center" vertical="center" wrapText="1"/>
      <protection/>
    </xf>
    <xf numFmtId="190" fontId="5" fillId="13" borderId="11" xfId="59"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0" fillId="11" borderId="0" xfId="0" applyFill="1" applyAlignment="1" applyProtection="1">
      <alignment/>
      <protection/>
    </xf>
    <xf numFmtId="0" fontId="0" fillId="0" borderId="0" xfId="0" applyFont="1" applyAlignment="1" applyProtection="1">
      <alignment horizontal="center"/>
      <protection/>
    </xf>
    <xf numFmtId="0" fontId="5" fillId="19" borderId="18" xfId="0" applyFont="1" applyFill="1" applyBorder="1" applyAlignment="1" applyProtection="1">
      <alignment horizontal="center" vertical="center" wrapText="1"/>
      <protection/>
    </xf>
    <xf numFmtId="0" fontId="5" fillId="11" borderId="11" xfId="0" applyFont="1" applyFill="1" applyBorder="1" applyAlignment="1" applyProtection="1">
      <alignment horizontal="justify" vertical="center" wrapText="1"/>
      <protection/>
    </xf>
    <xf numFmtId="0" fontId="5" fillId="11" borderId="11" xfId="0" applyFont="1" applyFill="1" applyBorder="1" applyAlignment="1" applyProtection="1">
      <alignment horizontal="center" vertical="center" wrapText="1"/>
      <protection/>
    </xf>
    <xf numFmtId="0" fontId="68" fillId="11" borderId="11" xfId="57" applyFont="1" applyFill="1" applyBorder="1" applyAlignment="1" applyProtection="1">
      <alignment horizontal="center" vertical="center"/>
      <protection/>
    </xf>
    <xf numFmtId="14" fontId="5" fillId="11" borderId="11" xfId="0" applyNumberFormat="1" applyFont="1" applyFill="1" applyBorder="1" applyAlignment="1" applyProtection="1">
      <alignment horizontal="center" vertical="center" wrapText="1"/>
      <protection/>
    </xf>
    <xf numFmtId="0" fontId="68" fillId="3" borderId="14" xfId="57"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68" fillId="3" borderId="14" xfId="57" applyNumberFormat="1" applyFont="1" applyFill="1" applyBorder="1" applyAlignment="1" applyProtection="1">
      <alignment horizontal="center" vertical="center"/>
      <protection/>
    </xf>
    <xf numFmtId="0" fontId="5" fillId="3" borderId="14" xfId="0"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14" fontId="5" fillId="13" borderId="14" xfId="0" applyNumberFormat="1" applyFont="1" applyFill="1" applyBorder="1" applyAlignment="1" applyProtection="1">
      <alignment horizontal="center" vertical="center" wrapText="1"/>
      <protection/>
    </xf>
    <xf numFmtId="0" fontId="5" fillId="40" borderId="19" xfId="0" applyFont="1" applyFill="1" applyBorder="1" applyAlignment="1" applyProtection="1">
      <alignment horizontal="center" vertical="center" wrapText="1"/>
      <protection/>
    </xf>
    <xf numFmtId="0" fontId="5" fillId="40" borderId="19" xfId="0" applyFont="1" applyFill="1" applyBorder="1" applyAlignment="1" applyProtection="1">
      <alignment horizontal="justify" vertical="center" wrapText="1"/>
      <protection/>
    </xf>
    <xf numFmtId="0" fontId="0" fillId="40" borderId="0" xfId="0" applyFill="1" applyAlignment="1" applyProtection="1">
      <alignment/>
      <protection/>
    </xf>
    <xf numFmtId="0" fontId="5" fillId="40" borderId="11" xfId="0" applyFont="1" applyFill="1" applyBorder="1" applyAlignment="1" applyProtection="1">
      <alignment horizontal="center" vertical="center" wrapText="1"/>
      <protection/>
    </xf>
    <xf numFmtId="0" fontId="5" fillId="40" borderId="11" xfId="0" applyFont="1" applyFill="1" applyBorder="1" applyAlignment="1" applyProtection="1">
      <alignment horizontal="justify" vertical="center" wrapText="1"/>
      <protection/>
    </xf>
    <xf numFmtId="0" fontId="0" fillId="40" borderId="11" xfId="0" applyFill="1" applyBorder="1" applyAlignment="1" applyProtection="1">
      <alignment horizontal="center" vertical="center"/>
      <protection/>
    </xf>
    <xf numFmtId="0" fontId="14" fillId="40" borderId="19" xfId="0" applyFont="1" applyFill="1" applyBorder="1" applyAlignment="1" applyProtection="1">
      <alignment horizontal="justify" vertical="center" wrapText="1"/>
      <protection/>
    </xf>
    <xf numFmtId="0" fontId="5" fillId="40" borderId="20" xfId="0" applyFont="1" applyFill="1" applyBorder="1" applyAlignment="1" applyProtection="1">
      <alignment horizontal="center" vertical="center" wrapText="1"/>
      <protection/>
    </xf>
    <xf numFmtId="0" fontId="5" fillId="40" borderId="20" xfId="0" applyFont="1" applyFill="1" applyBorder="1" applyAlignment="1" applyProtection="1">
      <alignment horizontal="justify" vertical="center" wrapText="1"/>
      <protection/>
    </xf>
    <xf numFmtId="0" fontId="14" fillId="40" borderId="20" xfId="0" applyFont="1" applyFill="1" applyBorder="1" applyAlignment="1" applyProtection="1">
      <alignment horizontal="justify" vertical="center" wrapText="1"/>
      <protection/>
    </xf>
    <xf numFmtId="0" fontId="0" fillId="40" borderId="0" xfId="0" applyFill="1" applyBorder="1" applyAlignment="1" applyProtection="1">
      <alignment/>
      <protection/>
    </xf>
    <xf numFmtId="0" fontId="0" fillId="11"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0" fontId="0" fillId="3" borderId="0" xfId="0" applyFill="1" applyAlignment="1" applyProtection="1">
      <alignment/>
      <protection/>
    </xf>
    <xf numFmtId="0" fontId="5" fillId="3" borderId="19" xfId="0" applyFont="1" applyFill="1" applyBorder="1" applyAlignment="1" applyProtection="1">
      <alignment horizontal="center" vertical="center" wrapText="1"/>
      <protection/>
    </xf>
    <xf numFmtId="0" fontId="5" fillId="3" borderId="19" xfId="0" applyFont="1" applyFill="1" applyBorder="1" applyAlignment="1" applyProtection="1">
      <alignment horizontal="justify" vertical="center" wrapText="1"/>
      <protection/>
    </xf>
    <xf numFmtId="180" fontId="5" fillId="40" borderId="11" xfId="0" applyNumberFormat="1" applyFont="1" applyFill="1" applyBorder="1" applyAlignment="1" applyProtection="1">
      <alignment horizontal="center" vertical="center" wrapText="1"/>
      <protection/>
    </xf>
    <xf numFmtId="14" fontId="5" fillId="40" borderId="11" xfId="0" applyNumberFormat="1" applyFont="1" applyFill="1" applyBorder="1" applyAlignment="1" applyProtection="1">
      <alignment horizontal="center" vertical="center" wrapText="1"/>
      <protection/>
    </xf>
    <xf numFmtId="0" fontId="68" fillId="40" borderId="11" xfId="57" applyFont="1" applyFill="1" applyBorder="1" applyAlignment="1" applyProtection="1">
      <alignment horizontal="center" vertical="center"/>
      <protection/>
    </xf>
    <xf numFmtId="14" fontId="68" fillId="40" borderId="11" xfId="57" applyNumberFormat="1" applyFont="1" applyFill="1" applyBorder="1" applyAlignment="1" applyProtection="1">
      <alignment horizontal="center" vertical="center"/>
      <protection/>
    </xf>
    <xf numFmtId="0" fontId="5" fillId="9" borderId="19" xfId="0" applyFont="1" applyFill="1" applyBorder="1" applyAlignment="1" applyProtection="1">
      <alignment horizontal="center" vertical="center" wrapText="1"/>
      <protection/>
    </xf>
    <xf numFmtId="0" fontId="5" fillId="9" borderId="19" xfId="0"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justify" vertical="center" wrapText="1"/>
      <protection/>
    </xf>
    <xf numFmtId="0" fontId="5" fillId="9" borderId="19" xfId="0" applyNumberFormat="1" applyFont="1" applyFill="1" applyBorder="1" applyAlignment="1" applyProtection="1">
      <alignment horizontal="center" vertical="center" wrapText="1"/>
      <protection/>
    </xf>
    <xf numFmtId="0" fontId="0" fillId="9" borderId="11" xfId="0" applyFill="1" applyBorder="1" applyAlignment="1" applyProtection="1">
      <alignment horizontal="center" vertical="center"/>
      <protection/>
    </xf>
    <xf numFmtId="0" fontId="0" fillId="9" borderId="11" xfId="0" applyFill="1" applyBorder="1" applyAlignment="1" applyProtection="1">
      <alignment horizontal="center" vertical="center" wrapText="1"/>
      <protection/>
    </xf>
    <xf numFmtId="0" fontId="0" fillId="9" borderId="11" xfId="0" applyFont="1" applyFill="1" applyBorder="1" applyAlignment="1" applyProtection="1">
      <alignment horizontal="center" vertical="center"/>
      <protection/>
    </xf>
    <xf numFmtId="0" fontId="0" fillId="13" borderId="0" xfId="0" applyFill="1" applyAlignment="1" applyProtection="1">
      <alignment/>
      <protection/>
    </xf>
    <xf numFmtId="0" fontId="5" fillId="11" borderId="19" xfId="0" applyFont="1" applyFill="1" applyBorder="1" applyAlignment="1" applyProtection="1">
      <alignment horizontal="center" vertical="center" wrapText="1"/>
      <protection/>
    </xf>
    <xf numFmtId="0" fontId="5" fillId="11" borderId="19" xfId="0" applyFont="1" applyFill="1" applyBorder="1" applyAlignment="1" applyProtection="1">
      <alignment horizontal="justify" vertical="center" wrapText="1"/>
      <protection/>
    </xf>
    <xf numFmtId="0" fontId="16" fillId="9" borderId="19" xfId="0" applyNumberFormat="1" applyFont="1" applyFill="1" applyBorder="1" applyAlignment="1" applyProtection="1">
      <alignment horizontal="justify" vertical="center" wrapText="1"/>
      <protection/>
    </xf>
    <xf numFmtId="0" fontId="0" fillId="9" borderId="11"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9" xfId="0" applyFont="1" applyFill="1" applyBorder="1" applyAlignment="1" applyProtection="1">
      <alignment horizontal="justify" vertical="center" wrapText="1"/>
      <protection/>
    </xf>
    <xf numFmtId="0" fontId="0" fillId="33" borderId="0" xfId="0" applyFill="1" applyAlignment="1" applyProtection="1">
      <alignment/>
      <protection/>
    </xf>
    <xf numFmtId="0" fontId="5" fillId="13" borderId="19" xfId="0" applyFont="1" applyFill="1" applyBorder="1" applyAlignment="1" applyProtection="1">
      <alignment horizontal="center" vertical="center" wrapText="1"/>
      <protection/>
    </xf>
    <xf numFmtId="0" fontId="5" fillId="13" borderId="19" xfId="0" applyFont="1" applyFill="1" applyBorder="1" applyAlignment="1" applyProtection="1">
      <alignment horizontal="justify" vertical="center" wrapText="1"/>
      <protection/>
    </xf>
    <xf numFmtId="0" fontId="0" fillId="13" borderId="11" xfId="0" applyFill="1" applyBorder="1" applyAlignment="1" applyProtection="1">
      <alignment horizontal="center" vertical="center"/>
      <protection/>
    </xf>
    <xf numFmtId="0" fontId="0" fillId="13" borderId="11" xfId="0" applyFill="1" applyBorder="1" applyAlignment="1" applyProtection="1">
      <alignment horizontal="center" vertical="center" wrapText="1"/>
      <protection/>
    </xf>
    <xf numFmtId="0" fontId="5" fillId="2" borderId="21" xfId="0" applyFont="1" applyFill="1" applyBorder="1" applyAlignment="1" applyProtection="1">
      <alignment horizontal="justify" vertical="center" wrapText="1"/>
      <protection/>
    </xf>
    <xf numFmtId="0" fontId="13" fillId="2" borderId="0" xfId="0" applyFont="1" applyFill="1" applyAlignment="1">
      <alignment horizontal="justify" vertical="center"/>
    </xf>
    <xf numFmtId="0" fontId="5" fillId="2" borderId="19" xfId="0" applyFont="1" applyFill="1" applyBorder="1" applyAlignment="1" applyProtection="1">
      <alignment horizontal="justify" vertical="center" wrapText="1"/>
      <protection/>
    </xf>
    <xf numFmtId="2" fontId="5" fillId="2" borderId="19" xfId="0" applyNumberFormat="1" applyFont="1" applyFill="1" applyBorder="1" applyAlignment="1" applyProtection="1">
      <alignment horizontal="justify" vertical="center" wrapText="1"/>
      <protection/>
    </xf>
    <xf numFmtId="0" fontId="0" fillId="2" borderId="0" xfId="0" applyFill="1" applyAlignment="1" applyProtection="1">
      <alignment/>
      <protection/>
    </xf>
    <xf numFmtId="0" fontId="5" fillId="2" borderId="11" xfId="0" applyFont="1" applyFill="1" applyBorder="1" applyAlignment="1" applyProtection="1">
      <alignment horizontal="center" vertical="center" wrapText="1"/>
      <protection/>
    </xf>
    <xf numFmtId="0" fontId="5" fillId="2" borderId="11" xfId="0" applyFont="1" applyFill="1" applyBorder="1" applyAlignment="1" applyProtection="1">
      <alignment horizontal="justify" vertical="center" wrapText="1"/>
      <protection/>
    </xf>
    <xf numFmtId="0" fontId="0" fillId="2" borderId="11" xfId="0" applyFont="1" applyFill="1" applyBorder="1" applyAlignment="1" applyProtection="1">
      <alignment horizontal="center" vertical="center"/>
      <protection/>
    </xf>
    <xf numFmtId="0" fontId="0" fillId="2" borderId="11" xfId="0" applyFont="1" applyFill="1" applyBorder="1" applyAlignment="1" applyProtection="1">
      <alignment horizontal="center" vertical="center" wrapText="1"/>
      <protection/>
    </xf>
    <xf numFmtId="0" fontId="5" fillId="2" borderId="11" xfId="0" applyFont="1" applyFill="1" applyBorder="1" applyAlignment="1" applyProtection="1">
      <alignment horizontal="justify" vertical="center"/>
      <protection/>
    </xf>
    <xf numFmtId="0" fontId="14" fillId="2" borderId="18" xfId="0" applyFont="1" applyFill="1" applyBorder="1" applyAlignment="1" applyProtection="1">
      <alignment horizontal="center" vertical="center" wrapText="1"/>
      <protection/>
    </xf>
    <xf numFmtId="180" fontId="5" fillId="2" borderId="18" xfId="0" applyNumberFormat="1" applyFont="1" applyFill="1" applyBorder="1" applyAlignment="1" applyProtection="1">
      <alignment horizontal="center" vertical="center" wrapText="1"/>
      <protection/>
    </xf>
    <xf numFmtId="0" fontId="5" fillId="2" borderId="18" xfId="0" applyFont="1" applyFill="1" applyBorder="1" applyAlignment="1" applyProtection="1">
      <alignment horizontal="center" vertical="center" wrapText="1"/>
      <protection/>
    </xf>
    <xf numFmtId="0" fontId="5" fillId="2" borderId="11" xfId="59" applyNumberFormat="1" applyFont="1" applyFill="1" applyBorder="1" applyAlignment="1" applyProtection="1">
      <alignment horizontal="center" vertical="center" wrapText="1"/>
      <protection/>
    </xf>
    <xf numFmtId="14" fontId="5" fillId="2" borderId="11" xfId="0" applyNumberFormat="1" applyFont="1" applyFill="1" applyBorder="1" applyAlignment="1" applyProtection="1">
      <alignment horizontal="center" vertical="center" wrapText="1"/>
      <protection/>
    </xf>
    <xf numFmtId="180" fontId="5" fillId="2" borderId="11" xfId="0" applyNumberFormat="1" applyFont="1" applyFill="1" applyBorder="1" applyAlignment="1" applyProtection="1">
      <alignment horizontal="center" vertical="center" wrapText="1"/>
      <protection/>
    </xf>
    <xf numFmtId="0" fontId="14" fillId="19" borderId="18" xfId="0" applyFont="1" applyFill="1" applyBorder="1" applyAlignment="1" applyProtection="1">
      <alignment horizontal="center" vertical="center" wrapText="1"/>
      <protection/>
    </xf>
    <xf numFmtId="180" fontId="5" fillId="19" borderId="18" xfId="0" applyNumberFormat="1" applyFont="1" applyFill="1" applyBorder="1" applyAlignment="1" applyProtection="1">
      <alignment horizontal="center" vertical="center" wrapText="1"/>
      <protection/>
    </xf>
    <xf numFmtId="0" fontId="2" fillId="19" borderId="11" xfId="59" applyNumberFormat="1" applyFont="1" applyFill="1" applyBorder="1" applyAlignment="1" applyProtection="1">
      <alignment horizontal="center" vertical="center" wrapText="1"/>
      <protection/>
    </xf>
    <xf numFmtId="0" fontId="2" fillId="2" borderId="11" xfId="59" applyNumberFormat="1" applyFont="1" applyFill="1" applyBorder="1" applyAlignment="1" applyProtection="1">
      <alignment horizontal="center" vertical="center" wrapText="1"/>
      <protection/>
    </xf>
    <xf numFmtId="14" fontId="2" fillId="2" borderId="11" xfId="0" applyNumberFormat="1" applyFont="1" applyFill="1" applyBorder="1" applyAlignment="1" applyProtection="1">
      <alignment horizontal="center" vertical="center" wrapText="1"/>
      <protection/>
    </xf>
    <xf numFmtId="0" fontId="5" fillId="11" borderId="20" xfId="0" applyFont="1" applyFill="1" applyBorder="1" applyAlignment="1" applyProtection="1">
      <alignment horizontal="justify" vertical="center" wrapText="1"/>
      <protection/>
    </xf>
    <xf numFmtId="0" fontId="17" fillId="11" borderId="19" xfId="0" applyFont="1" applyFill="1" applyBorder="1" applyAlignment="1" applyProtection="1">
      <alignment horizontal="justify" vertical="center" wrapText="1"/>
      <protection/>
    </xf>
    <xf numFmtId="0" fontId="0" fillId="11" borderId="0" xfId="0" applyFont="1" applyFill="1" applyAlignment="1" applyProtection="1">
      <alignment/>
      <protection/>
    </xf>
    <xf numFmtId="0" fontId="5" fillId="11" borderId="0" xfId="0" applyFont="1" applyFill="1" applyBorder="1" applyAlignment="1" applyProtection="1">
      <alignment horizontal="center" vertical="center" wrapText="1"/>
      <protection/>
    </xf>
    <xf numFmtId="0" fontId="9" fillId="11" borderId="19" xfId="0" applyFont="1" applyFill="1" applyBorder="1" applyAlignment="1" applyProtection="1">
      <alignment horizontal="center" vertical="center" wrapText="1"/>
      <protection/>
    </xf>
    <xf numFmtId="0" fontId="0" fillId="12" borderId="0" xfId="0" applyFill="1" applyAlignment="1" applyProtection="1">
      <alignment/>
      <protection/>
    </xf>
    <xf numFmtId="14" fontId="68" fillId="33" borderId="11" xfId="57" applyNumberFormat="1" applyFont="1" applyFill="1" applyBorder="1" applyAlignment="1" applyProtection="1">
      <alignment horizontal="center" vertical="center"/>
      <protection/>
    </xf>
    <xf numFmtId="14"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justify" vertical="center" wrapText="1"/>
      <protection/>
    </xf>
    <xf numFmtId="180" fontId="5" fillId="33" borderId="11" xfId="0"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14" fillId="33" borderId="19" xfId="0" applyFont="1" applyFill="1" applyBorder="1" applyAlignment="1" applyProtection="1">
      <alignment horizontal="justify" vertical="center" wrapText="1"/>
      <protection/>
    </xf>
    <xf numFmtId="0" fontId="0" fillId="33" borderId="11" xfId="0"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15" fillId="3" borderId="19" xfId="0" applyFont="1" applyFill="1" applyBorder="1" applyAlignment="1" applyProtection="1">
      <alignment horizontal="center" vertical="center" wrapText="1"/>
      <protection/>
    </xf>
    <xf numFmtId="0" fontId="16" fillId="3" borderId="19" xfId="0"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xf>
    <xf numFmtId="0" fontId="10" fillId="3" borderId="19" xfId="0" applyFont="1" applyFill="1" applyBorder="1" applyAlignment="1" applyProtection="1">
      <alignment horizontal="center" vertical="center" wrapText="1"/>
      <protection/>
    </xf>
    <xf numFmtId="0" fontId="5" fillId="3" borderId="0" xfId="0" applyFont="1" applyFill="1" applyBorder="1" applyAlignment="1" applyProtection="1">
      <alignment horizontal="center" vertical="center" wrapText="1"/>
      <protection/>
    </xf>
    <xf numFmtId="0" fontId="69" fillId="13" borderId="0" xfId="0" applyFont="1" applyFill="1" applyAlignment="1" applyProtection="1">
      <alignment/>
      <protection/>
    </xf>
    <xf numFmtId="180" fontId="68" fillId="13" borderId="14" xfId="0" applyNumberFormat="1" applyFont="1" applyFill="1" applyBorder="1" applyAlignment="1" applyProtection="1">
      <alignment horizontal="center" vertical="center" wrapText="1"/>
      <protection/>
    </xf>
    <xf numFmtId="0" fontId="68" fillId="13" borderId="14" xfId="0" applyFont="1" applyFill="1" applyBorder="1" applyAlignment="1" applyProtection="1">
      <alignment vertical="center" wrapText="1"/>
      <protection/>
    </xf>
    <xf numFmtId="14" fontId="5" fillId="13" borderId="11" xfId="57" applyNumberFormat="1" applyFont="1" applyFill="1" applyBorder="1" applyAlignment="1" applyProtection="1">
      <alignment horizontal="center" vertical="center"/>
      <protection/>
    </xf>
    <xf numFmtId="2" fontId="5" fillId="13" borderId="19" xfId="0" applyNumberFormat="1" applyFont="1" applyFill="1" applyBorder="1" applyAlignment="1" applyProtection="1">
      <alignment horizontal="justify" vertical="center" wrapText="1"/>
      <protection/>
    </xf>
    <xf numFmtId="0" fontId="5" fillId="13" borderId="0" xfId="0" applyFont="1" applyFill="1" applyBorder="1" applyAlignment="1" applyProtection="1">
      <alignment horizontal="center" vertical="center" wrapText="1"/>
      <protection/>
    </xf>
    <xf numFmtId="2" fontId="5" fillId="13" borderId="19" xfId="0" applyNumberFormat="1" applyFont="1" applyFill="1" applyBorder="1" applyAlignment="1" applyProtection="1">
      <alignment horizontal="center" vertical="center" wrapText="1"/>
      <protection/>
    </xf>
    <xf numFmtId="0" fontId="5" fillId="13" borderId="0" xfId="0" applyFont="1" applyFill="1" applyAlignment="1" applyProtection="1">
      <alignment horizontal="center" vertical="center"/>
      <protection/>
    </xf>
    <xf numFmtId="0" fontId="5" fillId="11" borderId="11" xfId="0" applyFont="1" applyFill="1" applyBorder="1" applyAlignment="1" applyProtection="1">
      <alignment horizontal="left" vertical="center" wrapText="1"/>
      <protection/>
    </xf>
    <xf numFmtId="0" fontId="5" fillId="11" borderId="14" xfId="0" applyFont="1" applyFill="1" applyBorder="1" applyAlignment="1" applyProtection="1">
      <alignment horizontal="left" vertical="center" wrapText="1"/>
      <protection/>
    </xf>
    <xf numFmtId="2" fontId="5" fillId="11" borderId="19" xfId="0" applyNumberFormat="1" applyFont="1" applyFill="1" applyBorder="1" applyAlignment="1" applyProtection="1">
      <alignment horizontal="justify" vertical="center" wrapText="1"/>
      <protection/>
    </xf>
    <xf numFmtId="0" fontId="15" fillId="11" borderId="19" xfId="0" applyFont="1" applyFill="1" applyBorder="1" applyAlignment="1" applyProtection="1">
      <alignment horizontal="justify" vertical="center" wrapText="1"/>
      <protection/>
    </xf>
    <xf numFmtId="2" fontId="5" fillId="11" borderId="19" xfId="0" applyNumberFormat="1" applyFont="1" applyFill="1" applyBorder="1" applyAlignment="1" applyProtection="1">
      <alignment horizontal="center" vertical="center" wrapText="1"/>
      <protection/>
    </xf>
    <xf numFmtId="0" fontId="16" fillId="11" borderId="19" xfId="0" applyFont="1" applyFill="1" applyBorder="1" applyAlignment="1" applyProtection="1">
      <alignment horizontal="justify" vertical="center" wrapText="1"/>
      <protection/>
    </xf>
    <xf numFmtId="0" fontId="5" fillId="12" borderId="19" xfId="0" applyFont="1" applyFill="1" applyBorder="1" applyAlignment="1" applyProtection="1">
      <alignment horizontal="center" vertical="center" wrapText="1"/>
      <protection/>
    </xf>
    <xf numFmtId="0" fontId="5" fillId="12" borderId="19" xfId="0" applyFont="1" applyFill="1" applyBorder="1" applyAlignment="1" applyProtection="1">
      <alignment horizontal="justify" vertical="center" wrapText="1"/>
      <protection/>
    </xf>
    <xf numFmtId="2" fontId="5" fillId="12" borderId="19" xfId="0" applyNumberFormat="1" applyFont="1" applyFill="1" applyBorder="1" applyAlignment="1" applyProtection="1">
      <alignment horizontal="center" vertical="center" wrapText="1"/>
      <protection/>
    </xf>
    <xf numFmtId="2" fontId="5" fillId="12" borderId="19" xfId="0" applyNumberFormat="1" applyFont="1" applyFill="1" applyBorder="1" applyAlignment="1" applyProtection="1">
      <alignment horizontal="justify" vertical="center" wrapText="1"/>
      <protection/>
    </xf>
    <xf numFmtId="0" fontId="0" fillId="12" borderId="11" xfId="0" applyFill="1" applyBorder="1" applyAlignment="1" applyProtection="1">
      <alignment horizontal="center" vertical="center"/>
      <protection/>
    </xf>
    <xf numFmtId="0" fontId="5" fillId="12" borderId="0" xfId="0" applyFont="1" applyFill="1" applyBorder="1" applyAlignment="1" applyProtection="1">
      <alignment horizontal="center" vertical="center" wrapText="1"/>
      <protection/>
    </xf>
    <xf numFmtId="0" fontId="5" fillId="2" borderId="22" xfId="0" applyFont="1" applyFill="1" applyBorder="1" applyAlignment="1" applyProtection="1">
      <alignment horizontal="justify" vertical="center" wrapText="1"/>
      <protection/>
    </xf>
    <xf numFmtId="0" fontId="69" fillId="2" borderId="0" xfId="0" applyFont="1" applyFill="1" applyAlignment="1" applyProtection="1">
      <alignment/>
      <protection/>
    </xf>
    <xf numFmtId="0" fontId="5" fillId="33" borderId="14" xfId="0" applyFont="1" applyFill="1" applyBorder="1" applyAlignment="1" applyProtection="1">
      <alignment horizontal="center" vertical="center" wrapText="1"/>
      <protection/>
    </xf>
    <xf numFmtId="14" fontId="68" fillId="11" borderId="14" xfId="57" applyNumberFormat="1" applyFont="1" applyFill="1" applyBorder="1" applyAlignment="1" applyProtection="1">
      <alignment horizontal="center" vertical="center"/>
      <protection/>
    </xf>
    <xf numFmtId="0" fontId="2" fillId="14" borderId="14" xfId="0" applyFont="1" applyFill="1" applyBorder="1" applyAlignment="1" applyProtection="1">
      <alignment horizontal="center" vertical="center" wrapText="1"/>
      <protection/>
    </xf>
    <xf numFmtId="14" fontId="68"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2" borderId="23" xfId="0" applyFont="1" applyFill="1" applyBorder="1" applyAlignment="1" applyProtection="1">
      <alignment horizontal="justify" vertical="center" wrapText="1"/>
      <protection/>
    </xf>
    <xf numFmtId="0" fontId="5" fillId="2" borderId="19" xfId="0" applyFont="1" applyFill="1" applyBorder="1" applyAlignment="1" applyProtection="1">
      <alignment horizontal="center" vertical="center" wrapText="1"/>
      <protection/>
    </xf>
    <xf numFmtId="0" fontId="5" fillId="2" borderId="20" xfId="0" applyFont="1" applyFill="1" applyBorder="1" applyAlignment="1" applyProtection="1">
      <alignment horizontal="center" vertical="center" wrapText="1"/>
      <protection/>
    </xf>
    <xf numFmtId="0" fontId="13" fillId="2" borderId="19" xfId="0" applyFont="1" applyFill="1" applyBorder="1" applyAlignment="1">
      <alignment horizontal="justify" vertical="center"/>
    </xf>
    <xf numFmtId="0" fontId="5" fillId="2" borderId="24" xfId="0" applyFont="1" applyFill="1" applyBorder="1" applyAlignment="1" applyProtection="1">
      <alignment horizontal="justify" vertical="center" wrapText="1"/>
      <protection/>
    </xf>
    <xf numFmtId="0" fontId="5" fillId="2" borderId="25" xfId="0" applyFont="1" applyFill="1" applyBorder="1" applyAlignment="1" applyProtection="1">
      <alignment horizontal="justify" vertical="center" wrapText="1"/>
      <protection/>
    </xf>
    <xf numFmtId="0" fontId="5" fillId="2" borderId="26" xfId="0" applyFont="1" applyFill="1" applyBorder="1" applyAlignment="1" applyProtection="1">
      <alignment horizontal="justify" vertical="center" wrapText="1"/>
      <protection/>
    </xf>
    <xf numFmtId="0" fontId="5" fillId="2" borderId="27" xfId="0" applyFont="1" applyFill="1" applyBorder="1" applyAlignment="1" applyProtection="1">
      <alignment horizontal="justify" vertical="center" wrapText="1"/>
      <protection/>
    </xf>
    <xf numFmtId="0" fontId="0" fillId="2" borderId="0" xfId="0" applyFont="1" applyFill="1" applyAlignment="1" applyProtection="1">
      <alignment/>
      <protection/>
    </xf>
    <xf numFmtId="0" fontId="0" fillId="2" borderId="0" xfId="0" applyFont="1" applyFill="1" applyAlignment="1" applyProtection="1">
      <alignment/>
      <protection/>
    </xf>
    <xf numFmtId="0" fontId="5"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14" fontId="5" fillId="2" borderId="28" xfId="57" applyNumberFormat="1" applyFont="1" applyFill="1" applyBorder="1" applyAlignment="1" applyProtection="1">
      <alignment horizontal="center" vertical="center" wrapText="1"/>
      <protection/>
    </xf>
    <xf numFmtId="0" fontId="14" fillId="11" borderId="11" xfId="0" applyFont="1" applyFill="1" applyBorder="1" applyAlignment="1" applyProtection="1">
      <alignment horizontal="center" vertical="center" wrapText="1"/>
      <protection/>
    </xf>
    <xf numFmtId="0" fontId="14" fillId="3" borderId="11" xfId="0" applyFont="1" applyFill="1" applyBorder="1" applyAlignment="1" applyProtection="1">
      <alignment horizontal="center" vertical="center" wrapText="1"/>
      <protection/>
    </xf>
    <xf numFmtId="0" fontId="15" fillId="11" borderId="11" xfId="0" applyFont="1" applyFill="1" applyBorder="1" applyAlignment="1" applyProtection="1">
      <alignment horizontal="center" vertical="center" wrapText="1"/>
      <protection/>
    </xf>
    <xf numFmtId="0" fontId="5" fillId="5" borderId="19" xfId="0" applyFont="1" applyFill="1" applyBorder="1" applyAlignment="1" applyProtection="1">
      <alignment horizontal="center" vertical="center" wrapText="1"/>
      <protection/>
    </xf>
    <xf numFmtId="0" fontId="5" fillId="5" borderId="19" xfId="0" applyFont="1" applyFill="1" applyBorder="1" applyAlignment="1" applyProtection="1">
      <alignment horizontal="justify" vertical="center" wrapText="1"/>
      <protection/>
    </xf>
    <xf numFmtId="2" fontId="5" fillId="5" borderId="19" xfId="0" applyNumberFormat="1" applyFont="1" applyFill="1" applyBorder="1" applyAlignment="1" applyProtection="1">
      <alignment horizontal="justify" vertical="center" wrapText="1"/>
      <protection/>
    </xf>
    <xf numFmtId="0" fontId="0" fillId="5" borderId="0" xfId="0" applyFill="1" applyAlignment="1" applyProtection="1">
      <alignment/>
      <protection/>
    </xf>
    <xf numFmtId="0" fontId="5"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protection/>
    </xf>
    <xf numFmtId="0" fontId="5" fillId="5" borderId="0" xfId="0" applyFont="1" applyFill="1" applyBorder="1" applyAlignment="1" applyProtection="1">
      <alignment horizontal="center" vertical="center" wrapText="1"/>
      <protection/>
    </xf>
    <xf numFmtId="0" fontId="68" fillId="33"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0" fontId="68" fillId="9" borderId="18" xfId="57" applyFont="1" applyFill="1" applyBorder="1" applyAlignment="1" applyProtection="1">
      <alignment horizontal="center" vertical="center"/>
      <protection/>
    </xf>
    <xf numFmtId="180" fontId="5" fillId="3" borderId="29" xfId="0" applyNumberFormat="1" applyFont="1" applyFill="1" applyBorder="1" applyAlignment="1" applyProtection="1">
      <alignment horizontal="center" vertical="center" wrapText="1"/>
      <protection/>
    </xf>
    <xf numFmtId="0" fontId="16" fillId="13" borderId="22" xfId="0" applyFont="1" applyFill="1" applyBorder="1" applyAlignment="1" applyProtection="1">
      <alignment horizontal="justify" vertical="center" wrapText="1"/>
      <protection/>
    </xf>
    <xf numFmtId="0" fontId="15" fillId="13" borderId="22" xfId="0" applyFont="1" applyFill="1" applyBorder="1" applyAlignment="1" applyProtection="1">
      <alignment horizontal="justify" vertical="center" wrapText="1"/>
      <protection/>
    </xf>
    <xf numFmtId="0" fontId="14" fillId="13" borderId="22" xfId="0" applyFont="1" applyFill="1" applyBorder="1" applyAlignment="1" applyProtection="1">
      <alignment horizontal="justify" vertical="center" wrapText="1"/>
      <protection/>
    </xf>
    <xf numFmtId="0" fontId="15" fillId="13" borderId="19" xfId="0" applyFont="1" applyFill="1" applyBorder="1" applyAlignment="1" applyProtection="1">
      <alignment horizontal="justify" vertical="center" wrapText="1"/>
      <protection/>
    </xf>
    <xf numFmtId="0" fontId="5" fillId="13" borderId="18" xfId="0" applyFont="1" applyFill="1" applyBorder="1" applyAlignment="1" applyProtection="1">
      <alignment horizontal="center" vertical="center" wrapText="1"/>
      <protection/>
    </xf>
    <xf numFmtId="180" fontId="5" fillId="13" borderId="18" xfId="0" applyNumberFormat="1" applyFont="1" applyFill="1" applyBorder="1" applyAlignment="1" applyProtection="1">
      <alignment horizontal="center" vertical="center" wrapText="1"/>
      <protection/>
    </xf>
    <xf numFmtId="14" fontId="68" fillId="12" borderId="14"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0" fontId="5" fillId="12" borderId="0" xfId="0" applyFont="1" applyFill="1" applyBorder="1" applyAlignment="1" applyProtection="1">
      <alignment horizontal="justify" vertical="center" wrapText="1"/>
      <protection/>
    </xf>
    <xf numFmtId="0" fontId="14" fillId="12" borderId="19" xfId="0" applyFont="1" applyFill="1" applyBorder="1" applyAlignment="1" applyProtection="1">
      <alignment horizontal="justify" vertical="center" wrapText="1"/>
      <protection/>
    </xf>
    <xf numFmtId="190" fontId="5" fillId="40" borderId="11" xfId="59" applyNumberFormat="1"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14" fillId="2" borderId="18" xfId="0" applyFont="1" applyFill="1" applyBorder="1" applyAlignment="1" applyProtection="1">
      <alignment horizontal="justify" vertical="center" wrapText="1"/>
      <protection/>
    </xf>
    <xf numFmtId="0" fontId="5" fillId="13" borderId="11" xfId="0"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190" fontId="5" fillId="13" borderId="11" xfId="59" applyNumberFormat="1" applyFont="1" applyFill="1" applyBorder="1" applyAlignment="1" applyProtection="1">
      <alignment horizontal="center" vertical="center" wrapText="1"/>
      <protection/>
    </xf>
    <xf numFmtId="0" fontId="5" fillId="13" borderId="11" xfId="58" applyFont="1" applyFill="1" applyBorder="1" applyAlignment="1" applyProtection="1">
      <alignment horizontal="center"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9" xfId="0" applyFont="1" applyFill="1" applyBorder="1" applyAlignment="1" applyProtection="1">
      <alignment horizontal="justify" vertical="center" wrapText="1"/>
      <protection/>
    </xf>
    <xf numFmtId="2" fontId="5" fillId="19" borderId="19" xfId="0" applyNumberFormat="1" applyFont="1" applyFill="1" applyBorder="1" applyAlignment="1" applyProtection="1">
      <alignment horizontal="justify" vertical="center" wrapText="1"/>
      <protection/>
    </xf>
    <xf numFmtId="0" fontId="0" fillId="19" borderId="11" xfId="0" applyFill="1" applyBorder="1" applyAlignment="1" applyProtection="1">
      <alignment horizontal="center" vertical="center"/>
      <protection/>
    </xf>
    <xf numFmtId="0" fontId="5" fillId="5" borderId="11" xfId="0" applyFont="1" applyFill="1" applyBorder="1" applyAlignment="1" applyProtection="1">
      <alignment horizontal="justify" vertical="center" wrapText="1"/>
      <protection/>
    </xf>
    <xf numFmtId="180" fontId="5" fillId="5" borderId="11" xfId="0" applyNumberFormat="1" applyFont="1" applyFill="1" applyBorder="1" applyAlignment="1" applyProtection="1">
      <alignment horizontal="center" vertical="center" wrapText="1"/>
      <protection/>
    </xf>
    <xf numFmtId="0" fontId="5" fillId="5" borderId="14" xfId="0" applyFont="1" applyFill="1" applyBorder="1" applyAlignment="1" applyProtection="1">
      <alignment horizontal="center" vertical="center" wrapText="1"/>
      <protection/>
    </xf>
    <xf numFmtId="0" fontId="5" fillId="13" borderId="11" xfId="54" applyFont="1" applyFill="1" applyBorder="1" applyAlignment="1" applyProtection="1">
      <alignment horizontal="center" vertical="center" wrapText="1"/>
      <protection/>
    </xf>
    <xf numFmtId="0" fontId="68" fillId="13" borderId="11" xfId="57" applyFont="1" applyFill="1" applyBorder="1" applyAlignment="1" applyProtection="1">
      <alignment horizontal="center" vertical="center" wrapText="1"/>
      <protection/>
    </xf>
    <xf numFmtId="180" fontId="5" fillId="13" borderId="0" xfId="0" applyNumberFormat="1"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wrapText="1"/>
      <protection/>
    </xf>
    <xf numFmtId="0" fontId="0" fillId="40"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13" borderId="11"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 borderId="11" xfId="0" applyFill="1" applyBorder="1" applyAlignment="1">
      <alignment horizontal="center" vertical="center" wrapText="1"/>
    </xf>
    <xf numFmtId="0" fontId="0" fillId="12" borderId="11" xfId="0" applyFill="1" applyBorder="1" applyAlignment="1">
      <alignment horizontal="center" vertical="center" wrapText="1"/>
    </xf>
    <xf numFmtId="0" fontId="0" fillId="40" borderId="11" xfId="0" applyFill="1" applyBorder="1" applyAlignment="1">
      <alignment horizontal="center" vertical="center"/>
    </xf>
    <xf numFmtId="0" fontId="0" fillId="9" borderId="11" xfId="0" applyFill="1" applyBorder="1" applyAlignment="1">
      <alignment horizontal="center" vertical="center"/>
    </xf>
    <xf numFmtId="0" fontId="0" fillId="13"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xf>
    <xf numFmtId="0" fontId="0" fillId="11" borderId="11" xfId="0" applyFill="1" applyBorder="1" applyAlignment="1">
      <alignment horizontal="center" vertical="center"/>
    </xf>
    <xf numFmtId="0" fontId="0" fillId="33" borderId="11" xfId="0" applyFill="1" applyBorder="1" applyAlignment="1">
      <alignment horizontal="center" vertical="center"/>
    </xf>
    <xf numFmtId="0" fontId="0" fillId="3" borderId="11" xfId="0" applyFill="1" applyBorder="1" applyAlignment="1">
      <alignment horizontal="center" vertical="center"/>
    </xf>
    <xf numFmtId="0" fontId="0" fillId="12" borderId="11" xfId="0" applyFill="1" applyBorder="1" applyAlignment="1">
      <alignment horizontal="center" vertical="center"/>
    </xf>
    <xf numFmtId="0" fontId="0" fillId="5" borderId="11" xfId="0" applyFill="1" applyBorder="1" applyAlignment="1">
      <alignment horizontal="center" vertical="center"/>
    </xf>
    <xf numFmtId="0" fontId="0" fillId="19" borderId="11" xfId="0" applyFill="1" applyBorder="1" applyAlignment="1">
      <alignment horizontal="center" vertical="center"/>
    </xf>
    <xf numFmtId="14" fontId="68" fillId="13" borderId="11" xfId="57" applyNumberFormat="1" applyFont="1" applyFill="1" applyBorder="1" applyAlignment="1" applyProtection="1">
      <alignment horizontal="center" vertical="center" wrapText="1"/>
      <protection/>
    </xf>
    <xf numFmtId="0" fontId="68" fillId="9" borderId="18" xfId="57" applyFont="1" applyFill="1" applyBorder="1" applyAlignment="1" applyProtection="1">
      <alignment horizontal="center" vertical="center"/>
      <protection/>
    </xf>
    <xf numFmtId="14" fontId="68" fillId="9" borderId="18" xfId="57" applyNumberFormat="1" applyFont="1" applyFill="1" applyBorder="1" applyAlignment="1" applyProtection="1">
      <alignment horizontal="center" vertical="center"/>
      <protection/>
    </xf>
    <xf numFmtId="14" fontId="5" fillId="9" borderId="18" xfId="0" applyNumberFormat="1" applyFont="1" applyFill="1" applyBorder="1" applyAlignment="1" applyProtection="1">
      <alignment horizontal="center" vertical="center" wrapText="1"/>
      <protection/>
    </xf>
    <xf numFmtId="0" fontId="70" fillId="0" borderId="0" xfId="0" applyFont="1" applyFill="1" applyAlignment="1" applyProtection="1">
      <alignment/>
      <protection/>
    </xf>
    <xf numFmtId="0" fontId="0" fillId="0" borderId="0" xfId="0" applyFill="1" applyAlignment="1" applyProtection="1">
      <alignment/>
      <protection/>
    </xf>
    <xf numFmtId="0" fontId="20" fillId="0" borderId="30" xfId="0" applyFont="1" applyFill="1" applyBorder="1" applyAlignment="1" applyProtection="1">
      <alignment horizontal="center" vertical="center" wrapText="1"/>
      <protection/>
    </xf>
    <xf numFmtId="0" fontId="70" fillId="0" borderId="0" xfId="0" applyFont="1" applyFill="1" applyBorder="1" applyAlignment="1" applyProtection="1">
      <alignment/>
      <protection/>
    </xf>
    <xf numFmtId="0" fontId="71" fillId="0" borderId="0" xfId="0" applyFont="1" applyFill="1" applyAlignment="1" applyProtection="1">
      <alignment/>
      <protection/>
    </xf>
    <xf numFmtId="0" fontId="69" fillId="0" borderId="0" xfId="0" applyFont="1" applyFill="1" applyAlignment="1" applyProtection="1">
      <alignment/>
      <protection/>
    </xf>
    <xf numFmtId="0" fontId="23" fillId="0" borderId="0" xfId="0" applyFont="1" applyFill="1" applyAlignment="1" applyProtection="1">
      <alignment/>
      <protection/>
    </xf>
    <xf numFmtId="0" fontId="0" fillId="0" borderId="0" xfId="0" applyFont="1" applyFill="1" applyAlignment="1" applyProtection="1">
      <alignment/>
      <protection/>
    </xf>
    <xf numFmtId="0" fontId="24" fillId="0" borderId="0" xfId="0" applyFont="1" applyAlignment="1" applyProtection="1">
      <alignment/>
      <protection/>
    </xf>
    <xf numFmtId="0" fontId="10" fillId="40"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justify" vertical="center" wrapText="1"/>
      <protection/>
    </xf>
    <xf numFmtId="0" fontId="10" fillId="19" borderId="11" xfId="58" applyFont="1" applyFill="1" applyBorder="1" applyAlignment="1" applyProtection="1">
      <alignment horizontal="justify" vertical="center" wrapText="1"/>
      <protection/>
    </xf>
    <xf numFmtId="0" fontId="10" fillId="9" borderId="11" xfId="58"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0" fontId="10" fillId="19" borderId="11" xfId="59" applyNumberFormat="1" applyFont="1" applyFill="1" applyBorder="1" applyAlignment="1" applyProtection="1">
      <alignment horizontal="justify" vertical="center" wrapText="1"/>
      <protection/>
    </xf>
    <xf numFmtId="0" fontId="10" fillId="2" borderId="18" xfId="59" applyNumberFormat="1" applyFont="1" applyFill="1" applyBorder="1" applyAlignment="1" applyProtection="1">
      <alignment horizontal="justify" vertical="center" wrapText="1"/>
      <protection/>
    </xf>
    <xf numFmtId="14" fontId="10" fillId="33" borderId="11" xfId="0" applyNumberFormat="1" applyFont="1" applyFill="1" applyBorder="1" applyAlignment="1" applyProtection="1">
      <alignment horizontal="justify" vertical="center" wrapText="1"/>
      <protection/>
    </xf>
    <xf numFmtId="0" fontId="10" fillId="3" borderId="11" xfId="59" applyFont="1" applyFill="1" applyBorder="1" applyAlignment="1" applyProtection="1">
      <alignment horizontal="justify" vertical="center" wrapText="1"/>
      <protection/>
    </xf>
    <xf numFmtId="0" fontId="10" fillId="13" borderId="11" xfId="59" applyFont="1" applyFill="1" applyBorder="1" applyAlignment="1" applyProtection="1">
      <alignment horizontal="justify" vertical="center" wrapText="1"/>
      <protection/>
    </xf>
    <xf numFmtId="0" fontId="10" fillId="11" borderId="11" xfId="59" applyFont="1" applyFill="1" applyBorder="1" applyAlignment="1" applyProtection="1">
      <alignment horizontal="justify" vertical="center" wrapText="1"/>
      <protection/>
    </xf>
    <xf numFmtId="0" fontId="10" fillId="12" borderId="11" xfId="59" applyFont="1" applyFill="1" applyBorder="1" applyAlignment="1" applyProtection="1">
      <alignment horizontal="justify" vertical="center" wrapText="1"/>
      <protection locked="0"/>
    </xf>
    <xf numFmtId="0" fontId="10" fillId="12" borderId="11" xfId="0" applyFont="1" applyFill="1" applyBorder="1" applyAlignment="1" applyProtection="1">
      <alignment horizontal="justify" vertical="center" wrapText="1"/>
      <protection/>
    </xf>
    <xf numFmtId="0" fontId="10" fillId="12" borderId="11" xfId="54" applyFont="1" applyFill="1" applyBorder="1" applyAlignment="1" applyProtection="1">
      <alignment horizontal="left" vertical="center" wrapText="1"/>
      <protection/>
    </xf>
    <xf numFmtId="0" fontId="10" fillId="13" borderId="11" xfId="54" applyFont="1" applyFill="1" applyBorder="1" applyAlignment="1" applyProtection="1">
      <alignment horizontal="center" vertical="center" wrapText="1"/>
      <protection/>
    </xf>
    <xf numFmtId="0" fontId="72" fillId="13" borderId="11" xfId="57" applyFont="1" applyFill="1" applyBorder="1" applyAlignment="1" applyProtection="1">
      <alignment horizontal="center" vertical="center" wrapText="1"/>
      <protection/>
    </xf>
    <xf numFmtId="0" fontId="68" fillId="39" borderId="18" xfId="57" applyFont="1" applyFill="1" applyBorder="1" applyAlignment="1" applyProtection="1">
      <alignment horizontal="center" vertical="center"/>
      <protection/>
    </xf>
    <xf numFmtId="14" fontId="68" fillId="39" borderId="18" xfId="57" applyNumberFormat="1" applyFont="1" applyFill="1" applyBorder="1" applyAlignment="1" applyProtection="1">
      <alignment horizontal="center" vertical="center"/>
      <protection/>
    </xf>
    <xf numFmtId="14" fontId="5" fillId="39" borderId="18" xfId="0" applyNumberFormat="1" applyFont="1" applyFill="1" applyBorder="1" applyAlignment="1" applyProtection="1">
      <alignment horizontal="center" vertical="center" wrapText="1"/>
      <protection/>
    </xf>
    <xf numFmtId="0" fontId="5" fillId="39" borderId="11" xfId="0" applyNumberFormat="1" applyFont="1" applyFill="1" applyBorder="1" applyAlignment="1" applyProtection="1">
      <alignment horizontal="center" vertical="center" wrapText="1"/>
      <protection/>
    </xf>
    <xf numFmtId="0" fontId="5" fillId="39" borderId="18" xfId="0" applyFont="1" applyFill="1" applyBorder="1" applyAlignment="1" applyProtection="1">
      <alignment horizontal="center" vertical="center" wrapText="1"/>
      <protection/>
    </xf>
    <xf numFmtId="180" fontId="5" fillId="39" borderId="18" xfId="0" applyNumberFormat="1" applyFont="1" applyFill="1" applyBorder="1" applyAlignment="1" applyProtection="1">
      <alignment horizontal="center" vertical="center" wrapText="1"/>
      <protection/>
    </xf>
    <xf numFmtId="180" fontId="5" fillId="39" borderId="11" xfId="0" applyNumberFormat="1" applyFont="1" applyFill="1" applyBorder="1" applyAlignment="1" applyProtection="1">
      <alignment horizontal="center" vertical="center" wrapText="1"/>
      <protection/>
    </xf>
    <xf numFmtId="0" fontId="5" fillId="39" borderId="11" xfId="0" applyFont="1" applyFill="1" applyBorder="1" applyAlignment="1" applyProtection="1">
      <alignment horizontal="justify" vertical="center" wrapText="1"/>
      <protection/>
    </xf>
    <xf numFmtId="190" fontId="5" fillId="39" borderId="11" xfId="59" applyNumberFormat="1"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0" fontId="5" fillId="39" borderId="11" xfId="58" applyFont="1" applyFill="1" applyBorder="1" applyAlignment="1" applyProtection="1">
      <alignment horizontal="center" vertical="center" wrapText="1"/>
      <protection/>
    </xf>
    <xf numFmtId="0" fontId="10" fillId="39" borderId="11" xfId="58" applyFont="1" applyFill="1" applyBorder="1" applyAlignment="1" applyProtection="1">
      <alignment horizontal="justify" vertical="center" wrapText="1"/>
      <protection/>
    </xf>
    <xf numFmtId="0" fontId="2" fillId="39" borderId="11" xfId="0" applyFont="1" applyFill="1" applyBorder="1" applyAlignment="1" applyProtection="1">
      <alignment horizontal="center" vertical="center" wrapText="1"/>
      <protection/>
    </xf>
    <xf numFmtId="14" fontId="2" fillId="39" borderId="11" xfId="0" applyNumberFormat="1" applyFont="1" applyFill="1" applyBorder="1" applyAlignment="1" applyProtection="1">
      <alignment horizontal="center" vertical="center" wrapText="1"/>
      <protection/>
    </xf>
    <xf numFmtId="0" fontId="68" fillId="39" borderId="14" xfId="57" applyFont="1" applyFill="1" applyBorder="1" applyAlignment="1" applyProtection="1">
      <alignment horizontal="center" vertical="center"/>
      <protection/>
    </xf>
    <xf numFmtId="14" fontId="68" fillId="39" borderId="11" xfId="57" applyNumberFormat="1" applyFont="1" applyFill="1" applyBorder="1" applyAlignment="1" applyProtection="1">
      <alignment horizontal="center" vertical="center"/>
      <protection/>
    </xf>
    <xf numFmtId="14" fontId="5" fillId="39" borderId="11" xfId="0" applyNumberFormat="1" applyFont="1" applyFill="1" applyBorder="1" applyAlignment="1" applyProtection="1">
      <alignment horizontal="center" vertical="center" wrapText="1"/>
      <protection/>
    </xf>
    <xf numFmtId="0" fontId="5" fillId="39" borderId="14" xfId="0" applyFont="1" applyFill="1" applyBorder="1" applyAlignment="1" applyProtection="1">
      <alignment horizontal="center" vertical="center" wrapText="1"/>
      <protection/>
    </xf>
    <xf numFmtId="190" fontId="5" fillId="39" borderId="11" xfId="0" applyNumberFormat="1" applyFont="1" applyFill="1" applyBorder="1" applyAlignment="1" applyProtection="1">
      <alignment horizontal="center" vertical="center" wrapText="1"/>
      <protection/>
    </xf>
    <xf numFmtId="14" fontId="10" fillId="39" borderId="11" xfId="0" applyNumberFormat="1" applyFont="1" applyFill="1" applyBorder="1" applyAlignment="1" applyProtection="1">
      <alignment horizontal="justify" vertical="center" wrapText="1"/>
      <protection/>
    </xf>
    <xf numFmtId="0" fontId="14" fillId="39" borderId="11" xfId="0" applyFont="1" applyFill="1" applyBorder="1" applyAlignment="1" applyProtection="1">
      <alignment horizontal="center" vertical="center" wrapText="1"/>
      <protection/>
    </xf>
    <xf numFmtId="0" fontId="5" fillId="39" borderId="14" xfId="57" applyFont="1" applyFill="1" applyBorder="1" applyAlignment="1" applyProtection="1">
      <alignment horizontal="center" vertical="center" wrapText="1"/>
      <protection/>
    </xf>
    <xf numFmtId="0" fontId="68" fillId="3" borderId="11" xfId="57" applyFont="1" applyFill="1" applyBorder="1" applyAlignment="1" applyProtection="1">
      <alignment horizontal="center" vertical="center"/>
      <protection/>
    </xf>
    <xf numFmtId="14" fontId="68" fillId="3" borderId="11" xfId="57" applyNumberFormat="1" applyFont="1" applyFill="1" applyBorder="1" applyAlignment="1" applyProtection="1">
      <alignment horizontal="center" vertical="center"/>
      <protection/>
    </xf>
    <xf numFmtId="0" fontId="5" fillId="2" borderId="14" xfId="57" applyFont="1" applyFill="1" applyBorder="1" applyAlignment="1" applyProtection="1">
      <alignment horizontal="center" vertical="center" wrapText="1"/>
      <protection/>
    </xf>
    <xf numFmtId="14" fontId="5" fillId="2" borderId="14" xfId="57" applyNumberFormat="1" applyFont="1" applyFill="1" applyBorder="1" applyAlignment="1" applyProtection="1">
      <alignment horizontal="center" vertical="center" wrapText="1"/>
      <protection/>
    </xf>
    <xf numFmtId="0" fontId="5" fillId="2" borderId="18" xfId="57" applyFont="1" applyFill="1" applyBorder="1" applyAlignment="1" applyProtection="1">
      <alignment horizontal="center" vertical="center"/>
      <protection/>
    </xf>
    <xf numFmtId="0" fontId="14" fillId="2" borderId="19" xfId="0" applyFont="1" applyFill="1" applyBorder="1" applyAlignment="1" applyProtection="1">
      <alignment horizontal="justify" vertical="center" wrapText="1"/>
      <protection/>
    </xf>
    <xf numFmtId="0" fontId="14" fillId="2" borderId="0" xfId="0" applyFont="1" applyFill="1" applyAlignment="1">
      <alignment horizontal="justify" vertical="center"/>
    </xf>
    <xf numFmtId="14" fontId="68"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14" fillId="9" borderId="0" xfId="0" applyFont="1" applyFill="1" applyAlignment="1">
      <alignment horizontal="center" vertical="center" wrapText="1"/>
    </xf>
    <xf numFmtId="0" fontId="5" fillId="13" borderId="14" xfId="0" applyFont="1" applyFill="1" applyBorder="1" applyAlignment="1" applyProtection="1">
      <alignment horizontal="center" vertical="center" wrapText="1"/>
      <protection/>
    </xf>
    <xf numFmtId="14" fontId="68" fillId="13" borderId="18" xfId="57" applyNumberFormat="1" applyFont="1" applyFill="1" applyBorder="1" applyAlignment="1" applyProtection="1">
      <alignment horizontal="center" vertical="center"/>
      <protection/>
    </xf>
    <xf numFmtId="14" fontId="5" fillId="13" borderId="18" xfId="0" applyNumberFormat="1" applyFont="1" applyFill="1" applyBorder="1" applyAlignment="1" applyProtection="1">
      <alignment horizontal="center" vertical="center" wrapText="1"/>
      <protection/>
    </xf>
    <xf numFmtId="0" fontId="0" fillId="38" borderId="0" xfId="0" applyFont="1" applyFill="1" applyAlignment="1" applyProtection="1">
      <alignment/>
      <protection/>
    </xf>
    <xf numFmtId="0" fontId="69" fillId="38" borderId="0" xfId="0" applyFont="1" applyFill="1" applyAlignment="1" applyProtection="1">
      <alignment/>
      <protection/>
    </xf>
    <xf numFmtId="191" fontId="5" fillId="40" borderId="11" xfId="59" applyNumberFormat="1"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0" fontId="5" fillId="11" borderId="11" xfId="54" applyFont="1" applyFill="1" applyBorder="1" applyAlignment="1" applyProtection="1">
      <alignment horizontal="center" vertical="center" wrapText="1"/>
      <protection/>
    </xf>
    <xf numFmtId="0" fontId="5" fillId="11" borderId="11" xfId="59" applyFont="1" applyFill="1" applyBorder="1" applyAlignment="1" applyProtection="1">
      <alignment horizontal="center" vertical="center" wrapText="1"/>
      <protection/>
    </xf>
    <xf numFmtId="0" fontId="21" fillId="12" borderId="11" xfId="54" applyFont="1" applyFill="1" applyBorder="1" applyAlignment="1" applyProtection="1">
      <alignment horizontal="center" vertical="center" wrapText="1"/>
      <protection locked="0"/>
    </xf>
    <xf numFmtId="0" fontId="21" fillId="12" borderId="11" xfId="54" applyFont="1" applyFill="1" applyBorder="1" applyAlignment="1" applyProtection="1">
      <alignment horizontal="center" vertical="center" wrapText="1"/>
      <protection/>
    </xf>
    <xf numFmtId="0" fontId="21" fillId="12" borderId="11" xfId="59" applyNumberFormat="1" applyFont="1" applyFill="1" applyBorder="1" applyAlignment="1" applyProtection="1">
      <alignment horizontal="center" vertical="center" wrapText="1"/>
      <protection/>
    </xf>
    <xf numFmtId="9" fontId="21" fillId="12" borderId="11" xfId="59" applyNumberFormat="1" applyFont="1" applyFill="1" applyBorder="1" applyAlignment="1" applyProtection="1">
      <alignment horizontal="center" vertical="center" wrapText="1"/>
      <protection/>
    </xf>
    <xf numFmtId="4" fontId="21" fillId="12" borderId="11" xfId="54" applyNumberFormat="1" applyFont="1" applyFill="1" applyBorder="1" applyAlignment="1" applyProtection="1">
      <alignment horizontal="center" vertical="center" wrapText="1"/>
      <protection locked="0"/>
    </xf>
    <xf numFmtId="0" fontId="5" fillId="12" borderId="11" xfId="59"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center" wrapText="1"/>
      <protection locked="0"/>
    </xf>
    <xf numFmtId="0" fontId="5" fillId="12" borderId="11" xfId="54" applyFont="1" applyFill="1" applyBorder="1" applyAlignment="1" applyProtection="1">
      <alignment horizontal="center" vertical="top" wrapText="1"/>
      <protection locked="0"/>
    </xf>
    <xf numFmtId="0" fontId="5" fillId="12" borderId="11" xfId="54" applyFont="1" applyFill="1" applyBorder="1" applyAlignment="1" applyProtection="1">
      <alignment horizontal="center" vertical="center" wrapText="1"/>
      <protection/>
    </xf>
    <xf numFmtId="0" fontId="5" fillId="12" borderId="11" xfId="54" applyFont="1" applyFill="1" applyBorder="1" applyAlignment="1" applyProtection="1">
      <alignment horizontal="left" vertical="center" wrapText="1"/>
      <protection/>
    </xf>
    <xf numFmtId="190" fontId="5" fillId="13" borderId="11" xfId="0" applyNumberFormat="1" applyFont="1" applyFill="1" applyBorder="1" applyAlignment="1" applyProtection="1">
      <alignment horizontal="center" vertical="center" wrapText="1"/>
      <protection/>
    </xf>
    <xf numFmtId="0" fontId="5" fillId="13" borderId="11" xfId="59" applyFont="1" applyFill="1" applyBorder="1" applyAlignment="1" applyProtection="1">
      <alignment horizontal="center" vertical="center" wrapText="1"/>
      <protection/>
    </xf>
    <xf numFmtId="9" fontId="5" fillId="13" borderId="11" xfId="0" applyNumberFormat="1" applyFont="1" applyFill="1" applyBorder="1" applyAlignment="1" applyProtection="1">
      <alignment horizontal="center" vertical="center" wrapText="1"/>
      <protection/>
    </xf>
    <xf numFmtId="191" fontId="5" fillId="13" borderId="11" xfId="0" applyNumberFormat="1" applyFont="1" applyFill="1" applyBorder="1" applyAlignment="1" applyProtection="1">
      <alignment horizontal="center" vertical="center" wrapText="1"/>
      <protection/>
    </xf>
    <xf numFmtId="190" fontId="5" fillId="11" borderId="11" xfId="59" applyNumberFormat="1" applyFont="1" applyFill="1" applyBorder="1" applyAlignment="1" applyProtection="1">
      <alignment horizontal="center" vertical="center" wrapText="1"/>
      <protection/>
    </xf>
    <xf numFmtId="190" fontId="5" fillId="11" borderId="11" xfId="0" applyNumberFormat="1" applyFont="1" applyFill="1" applyBorder="1" applyAlignment="1" applyProtection="1">
      <alignment horizontal="center" vertical="center" wrapText="1"/>
      <protection/>
    </xf>
    <xf numFmtId="0" fontId="5" fillId="11" borderId="31" xfId="59" applyNumberFormat="1" applyFont="1" applyFill="1" applyBorder="1" applyAlignment="1" applyProtection="1">
      <alignment horizontal="center" vertical="center" wrapText="1"/>
      <protection/>
    </xf>
    <xf numFmtId="191" fontId="5" fillId="11" borderId="11" xfId="0" applyNumberFormat="1" applyFont="1" applyFill="1" applyBorder="1" applyAlignment="1" applyProtection="1">
      <alignment horizontal="center" vertical="center" wrapText="1"/>
      <protection/>
    </xf>
    <xf numFmtId="9" fontId="5" fillId="11" borderId="11" xfId="59" applyNumberFormat="1" applyFont="1" applyFill="1" applyBorder="1" applyAlignment="1" applyProtection="1">
      <alignment horizontal="center" vertical="center" wrapText="1"/>
      <protection/>
    </xf>
    <xf numFmtId="9" fontId="5" fillId="3" borderId="11" xfId="59" applyNumberFormat="1" applyFont="1" applyFill="1" applyBorder="1" applyAlignment="1" applyProtection="1">
      <alignment horizontal="center" vertical="center" wrapText="1"/>
      <protection/>
    </xf>
    <xf numFmtId="0" fontId="5" fillId="3" borderId="11" xfId="54" applyFont="1" applyFill="1" applyBorder="1" applyAlignment="1" applyProtection="1">
      <alignment horizontal="center" vertical="center" wrapText="1"/>
      <protection/>
    </xf>
    <xf numFmtId="1" fontId="5" fillId="3" borderId="11" xfId="54" applyNumberFormat="1" applyFont="1" applyFill="1" applyBorder="1" applyAlignment="1" applyProtection="1">
      <alignment horizontal="center" vertical="center" wrapText="1"/>
      <protection/>
    </xf>
    <xf numFmtId="0" fontId="5" fillId="3" borderId="11" xfId="58" applyFont="1" applyFill="1" applyBorder="1" applyAlignment="1" applyProtection="1">
      <alignment horizontal="center" vertical="center" wrapText="1"/>
      <protection/>
    </xf>
    <xf numFmtId="9" fontId="5" fillId="39" borderId="11" xfId="59" applyNumberFormat="1" applyFont="1" applyFill="1" applyBorder="1" applyAlignment="1" applyProtection="1">
      <alignment horizontal="center" vertical="center" wrapText="1"/>
      <protection/>
    </xf>
    <xf numFmtId="0" fontId="5" fillId="39" borderId="11" xfId="58" applyFont="1" applyFill="1" applyBorder="1" applyAlignment="1" applyProtection="1">
      <alignment horizontal="center" vertical="center" wrapText="1"/>
      <protection/>
    </xf>
    <xf numFmtId="0" fontId="5" fillId="39" borderId="11" xfId="54" applyFont="1" applyFill="1" applyBorder="1" applyAlignment="1" applyProtection="1">
      <alignment horizontal="center" vertical="center" wrapText="1"/>
      <protection/>
    </xf>
    <xf numFmtId="1" fontId="5" fillId="39" borderId="11" xfId="54" applyNumberFormat="1" applyFont="1" applyFill="1" applyBorder="1" applyAlignment="1" applyProtection="1">
      <alignment horizontal="center" vertical="center" wrapText="1"/>
      <protection/>
    </xf>
    <xf numFmtId="0" fontId="5" fillId="5" borderId="11" xfId="54" applyFont="1" applyFill="1" applyBorder="1" applyAlignment="1" applyProtection="1">
      <alignment horizontal="center" vertical="center" wrapText="1"/>
      <protection/>
    </xf>
    <xf numFmtId="0" fontId="68" fillId="5" borderId="11" xfId="57" applyFont="1" applyFill="1" applyBorder="1" applyAlignment="1" applyProtection="1">
      <alignment horizontal="center" vertical="center"/>
      <protection/>
    </xf>
    <xf numFmtId="9" fontId="68" fillId="5" borderId="11" xfId="57" applyNumberFormat="1" applyFont="1" applyFill="1" applyBorder="1" applyAlignment="1" applyProtection="1">
      <alignment horizontal="center" vertical="center"/>
      <protection/>
    </xf>
    <xf numFmtId="0" fontId="68" fillId="5" borderId="11" xfId="57"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14" fillId="9" borderId="11" xfId="58" applyFont="1" applyFill="1" applyBorder="1" applyAlignment="1" applyProtection="1">
      <alignment horizontal="justify" vertical="center" wrapText="1"/>
      <protection/>
    </xf>
    <xf numFmtId="9" fontId="5" fillId="9" borderId="11" xfId="59" applyNumberFormat="1" applyFont="1" applyFill="1" applyBorder="1" applyAlignment="1" applyProtection="1">
      <alignment horizontal="center" vertical="center" wrapText="1"/>
      <protection/>
    </xf>
    <xf numFmtId="0" fontId="14" fillId="9" borderId="11" xfId="58" applyFont="1" applyFill="1" applyBorder="1" applyAlignment="1" applyProtection="1">
      <alignment horizontal="center" vertical="center" wrapText="1"/>
      <protection/>
    </xf>
    <xf numFmtId="0" fontId="5" fillId="9" borderId="11" xfId="59" applyNumberFormat="1" applyFont="1" applyFill="1" applyBorder="1" applyAlignment="1" applyProtection="1">
      <alignment horizontal="center" vertical="center" wrapText="1"/>
      <protection/>
    </xf>
    <xf numFmtId="0" fontId="5" fillId="9" borderId="11" xfId="58" applyFont="1" applyFill="1" applyBorder="1" applyAlignment="1" applyProtection="1">
      <alignment horizontal="left" vertical="center" wrapText="1"/>
      <protection/>
    </xf>
    <xf numFmtId="0" fontId="5" fillId="13" borderId="11" xfId="54" applyFont="1" applyFill="1" applyBorder="1" applyAlignment="1" applyProtection="1">
      <alignment horizontal="center" vertical="center" wrapText="1"/>
      <protection/>
    </xf>
    <xf numFmtId="0" fontId="68" fillId="13" borderId="11" xfId="57" applyFont="1" applyFill="1" applyBorder="1" applyAlignment="1" applyProtection="1">
      <alignment horizontal="center" vertical="center" wrapText="1"/>
      <protection/>
    </xf>
    <xf numFmtId="9" fontId="5" fillId="13" borderId="11" xfId="54" applyNumberFormat="1" applyFont="1" applyFill="1" applyBorder="1" applyAlignment="1" applyProtection="1">
      <alignment horizontal="center" vertical="center" wrapText="1"/>
      <protection/>
    </xf>
    <xf numFmtId="9" fontId="68" fillId="13" borderId="11" xfId="57" applyNumberFormat="1" applyFont="1" applyFill="1" applyBorder="1" applyAlignment="1" applyProtection="1">
      <alignment horizontal="center" vertical="center" wrapText="1"/>
      <protection/>
    </xf>
    <xf numFmtId="0" fontId="0" fillId="38" borderId="0" xfId="0" applyFill="1" applyAlignment="1" applyProtection="1">
      <alignment/>
      <protection/>
    </xf>
    <xf numFmtId="14" fontId="5" fillId="13" borderId="11" xfId="0" applyNumberFormat="1"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justify" vertical="center" wrapText="1"/>
      <protection/>
    </xf>
    <xf numFmtId="180" fontId="5" fillId="13" borderId="11" xfId="0" applyNumberFormat="1" applyFont="1" applyFill="1" applyBorder="1" applyAlignment="1" applyProtection="1">
      <alignment horizontal="center" vertical="center" wrapText="1"/>
      <protection/>
    </xf>
    <xf numFmtId="191" fontId="5" fillId="13" borderId="11" xfId="59" applyNumberFormat="1" applyFont="1" applyFill="1" applyBorder="1" applyAlignment="1" applyProtection="1">
      <alignment horizontal="center" vertical="center" wrapText="1"/>
      <protection/>
    </xf>
    <xf numFmtId="190" fontId="5" fillId="13" borderId="11" xfId="59" applyNumberFormat="1"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180" fontId="5" fillId="13" borderId="18" xfId="0" applyNumberFormat="1" applyFont="1" applyFill="1" applyBorder="1" applyAlignment="1" applyProtection="1">
      <alignment horizontal="center" vertical="center" wrapText="1"/>
      <protection/>
    </xf>
    <xf numFmtId="190" fontId="5" fillId="40" borderId="11" xfId="59" applyNumberFormat="1" applyFont="1" applyFill="1" applyBorder="1" applyAlignment="1" applyProtection="1">
      <alignment horizontal="center" vertical="center" wrapText="1"/>
      <protection/>
    </xf>
    <xf numFmtId="9" fontId="5" fillId="13" borderId="11" xfId="59" applyNumberFormat="1" applyFont="1" applyFill="1" applyBorder="1" applyAlignment="1" applyProtection="1">
      <alignment horizontal="center" vertical="center" wrapText="1"/>
      <protection/>
    </xf>
    <xf numFmtId="0" fontId="5" fillId="13" borderId="11" xfId="59" applyNumberFormat="1" applyFont="1" applyFill="1" applyBorder="1" applyAlignment="1" applyProtection="1">
      <alignment horizontal="center" vertical="center" wrapText="1"/>
      <protection/>
    </xf>
    <xf numFmtId="0" fontId="10" fillId="13" borderId="11" xfId="58" applyFont="1" applyFill="1" applyBorder="1" applyAlignment="1" applyProtection="1">
      <alignment horizontal="justify" vertical="center" wrapText="1"/>
      <protection/>
    </xf>
    <xf numFmtId="0" fontId="14" fillId="13" borderId="11" xfId="58" applyFont="1" applyFill="1" applyBorder="1" applyAlignment="1" applyProtection="1">
      <alignment horizontal="justify" vertical="center" wrapText="1"/>
      <protection/>
    </xf>
    <xf numFmtId="14" fontId="5" fillId="13" borderId="11" xfId="58" applyNumberFormat="1" applyFont="1" applyFill="1" applyBorder="1" applyAlignment="1" applyProtection="1">
      <alignment horizontal="center" vertical="center" wrapText="1"/>
      <protection/>
    </xf>
    <xf numFmtId="0" fontId="5" fillId="19" borderId="11" xfId="59" applyNumberFormat="1" applyFont="1" applyFill="1" applyBorder="1" applyAlignment="1" applyProtection="1">
      <alignment horizontal="center" vertical="center" wrapText="1"/>
      <protection/>
    </xf>
    <xf numFmtId="190" fontId="21" fillId="2" borderId="11" xfId="59" applyNumberFormat="1" applyFont="1" applyFill="1" applyBorder="1" applyAlignment="1" applyProtection="1">
      <alignment horizontal="center" vertical="center" wrapText="1"/>
      <protection/>
    </xf>
    <xf numFmtId="9" fontId="21" fillId="2" borderId="14" xfId="59" applyNumberFormat="1" applyFont="1" applyFill="1" applyBorder="1" applyAlignment="1" applyProtection="1">
      <alignment horizontal="center" vertical="center" wrapText="1"/>
      <protection/>
    </xf>
    <xf numFmtId="190" fontId="21" fillId="19" borderId="14" xfId="59" applyNumberFormat="1" applyFont="1" applyFill="1" applyBorder="1" applyAlignment="1" applyProtection="1">
      <alignment horizontal="center" vertical="center" wrapText="1"/>
      <protection/>
    </xf>
    <xf numFmtId="9" fontId="21" fillId="19" borderId="11" xfId="59" applyNumberFormat="1" applyFont="1" applyFill="1" applyBorder="1" applyAlignment="1" applyProtection="1">
      <alignment horizontal="center" vertical="center" wrapText="1"/>
      <protection/>
    </xf>
    <xf numFmtId="9" fontId="21" fillId="2" borderId="11" xfId="59" applyNumberFormat="1" applyFont="1" applyFill="1" applyBorder="1" applyAlignment="1" applyProtection="1">
      <alignment horizontal="center" vertical="center" wrapText="1"/>
      <protection/>
    </xf>
    <xf numFmtId="0" fontId="14" fillId="2" borderId="31" xfId="59" applyNumberFormat="1" applyFont="1" applyFill="1" applyBorder="1" applyAlignment="1" applyProtection="1">
      <alignment horizontal="justify" vertical="center" wrapText="1"/>
      <protection/>
    </xf>
    <xf numFmtId="194" fontId="21" fillId="2" borderId="11" xfId="59" applyNumberFormat="1"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190" fontId="5" fillId="33" borderId="11" xfId="0" applyNumberFormat="1" applyFont="1" applyFill="1" applyBorder="1" applyAlignment="1" applyProtection="1">
      <alignment horizontal="center" vertical="center" wrapText="1"/>
      <protection/>
    </xf>
    <xf numFmtId="9" fontId="5" fillId="33" borderId="11" xfId="59" applyNumberFormat="1" applyFont="1" applyFill="1" applyBorder="1" applyAlignment="1" applyProtection="1">
      <alignment horizontal="center" vertical="center" wrapText="1"/>
      <protection/>
    </xf>
    <xf numFmtId="191" fontId="5" fillId="33" borderId="11" xfId="0" applyNumberFormat="1" applyFont="1" applyFill="1" applyBorder="1" applyAlignment="1" applyProtection="1">
      <alignment horizontal="center" vertical="center" wrapText="1"/>
      <protection/>
    </xf>
    <xf numFmtId="0" fontId="5" fillId="40" borderId="11" xfId="0" applyFont="1" applyFill="1" applyBorder="1" applyAlignment="1" applyProtection="1">
      <alignment horizontal="center" vertical="center" wrapText="1"/>
      <protection/>
    </xf>
    <xf numFmtId="180" fontId="5" fillId="40" borderId="11" xfId="0" applyNumberFormat="1" applyFont="1" applyFill="1" applyBorder="1" applyAlignment="1" applyProtection="1">
      <alignment horizontal="center" vertical="center" wrapText="1"/>
      <protection/>
    </xf>
    <xf numFmtId="190"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left" vertical="center" wrapText="1"/>
      <protection/>
    </xf>
    <xf numFmtId="0" fontId="5" fillId="40" borderId="11" xfId="58" applyFont="1" applyFill="1" applyBorder="1" applyAlignment="1" applyProtection="1">
      <alignment horizontal="justify" vertical="center" wrapText="1"/>
      <protection/>
    </xf>
    <xf numFmtId="9" fontId="5" fillId="40" borderId="11" xfId="59" applyNumberFormat="1" applyFont="1" applyFill="1" applyBorder="1" applyAlignment="1" applyProtection="1">
      <alignment horizontal="center" vertical="center" wrapText="1"/>
      <protection/>
    </xf>
    <xf numFmtId="0" fontId="5" fillId="40" borderId="11" xfId="58" applyFont="1" applyFill="1" applyBorder="1" applyAlignment="1" applyProtection="1">
      <alignment horizontal="center" vertical="center" wrapText="1"/>
      <protection/>
    </xf>
    <xf numFmtId="0" fontId="5" fillId="40" borderId="11" xfId="59" applyNumberFormat="1" applyFont="1" applyFill="1" applyBorder="1" applyAlignment="1" applyProtection="1">
      <alignment horizontal="center" vertical="center" wrapText="1"/>
      <protection/>
    </xf>
    <xf numFmtId="0" fontId="10" fillId="40" borderId="11" xfId="0" applyFont="1" applyFill="1" applyBorder="1" applyAlignment="1" applyProtection="1">
      <alignment horizontal="justify" vertical="center" wrapText="1"/>
      <protection/>
    </xf>
    <xf numFmtId="0" fontId="10" fillId="13" borderId="11" xfId="58" applyFont="1" applyFill="1" applyBorder="1" applyAlignment="1" applyProtection="1">
      <alignment horizontal="center" vertical="center" wrapText="1"/>
      <protection/>
    </xf>
    <xf numFmtId="14" fontId="5" fillId="13" borderId="11" xfId="54" applyNumberFormat="1" applyFont="1" applyFill="1" applyBorder="1" applyAlignment="1" applyProtection="1">
      <alignment horizontal="center" vertical="center" wrapText="1"/>
      <protection/>
    </xf>
    <xf numFmtId="0" fontId="10" fillId="13" borderId="11" xfId="59" applyFont="1" applyFill="1" applyBorder="1" applyAlignment="1" applyProtection="1">
      <alignment vertical="center" wrapText="1"/>
      <protection/>
    </xf>
    <xf numFmtId="0" fontId="2" fillId="40" borderId="11" xfId="0" applyFont="1" applyFill="1" applyBorder="1" applyAlignment="1" applyProtection="1">
      <alignment horizontal="center" vertical="center" wrapText="1"/>
      <protection/>
    </xf>
    <xf numFmtId="14" fontId="2" fillId="40" borderId="11" xfId="0" applyNumberFormat="1" applyFont="1" applyFill="1" applyBorder="1" applyAlignment="1" applyProtection="1">
      <alignment horizontal="center" vertical="center" wrapText="1"/>
      <protection/>
    </xf>
    <xf numFmtId="0" fontId="2" fillId="13" borderId="11" xfId="0" applyFont="1" applyFill="1" applyBorder="1" applyAlignment="1" applyProtection="1">
      <alignment horizontal="center" vertical="center" wrapText="1"/>
      <protection/>
    </xf>
    <xf numFmtId="14" fontId="2" fillId="13" borderId="11" xfId="0" applyNumberFormat="1" applyFont="1" applyFill="1" applyBorder="1" applyAlignment="1" applyProtection="1">
      <alignment horizontal="center" vertical="center" wrapText="1"/>
      <protection/>
    </xf>
    <xf numFmtId="0" fontId="14" fillId="9" borderId="11" xfId="58" applyFont="1" applyFill="1" applyBorder="1" applyAlignment="1" applyProtection="1">
      <alignment horizontal="left" vertical="center" wrapText="1"/>
      <protection/>
    </xf>
    <xf numFmtId="0" fontId="5" fillId="3" borderId="11" xfId="58" applyFont="1" applyFill="1" applyBorder="1" applyAlignment="1" applyProtection="1">
      <alignment horizontal="left" vertical="center" wrapText="1"/>
      <protection/>
    </xf>
    <xf numFmtId="0" fontId="5" fillId="11" borderId="31" xfId="59" applyNumberFormat="1" applyFont="1" applyFill="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 fillId="33" borderId="11" xfId="0" applyFont="1" applyFill="1" applyBorder="1" applyAlignment="1" applyProtection="1">
      <alignment vertical="center" wrapText="1"/>
      <protection/>
    </xf>
    <xf numFmtId="0" fontId="0" fillId="0" borderId="32" xfId="0" applyFont="1" applyBorder="1" applyAlignment="1">
      <alignment horizontal="left"/>
    </xf>
    <xf numFmtId="0" fontId="0" fillId="0" borderId="33" xfId="0" applyFont="1" applyBorder="1" applyAlignment="1">
      <alignment horizontal="left"/>
    </xf>
    <xf numFmtId="0" fontId="0" fillId="0" borderId="34" xfId="0" applyFont="1" applyBorder="1" applyAlignment="1">
      <alignment horizontal="left"/>
    </xf>
    <xf numFmtId="0" fontId="10" fillId="0" borderId="13" xfId="0" applyFont="1" applyBorder="1" applyAlignment="1">
      <alignment horizontal="center" wrapText="1"/>
    </xf>
    <xf numFmtId="0" fontId="73" fillId="0" borderId="13" xfId="0" applyFont="1" applyBorder="1" applyAlignment="1">
      <alignment horizontal="center"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xf>
    <xf numFmtId="0" fontId="0" fillId="0" borderId="15" xfId="0" applyBorder="1" applyAlignment="1">
      <alignment horizontal="center"/>
    </xf>
    <xf numFmtId="0" fontId="0" fillId="0" borderId="38" xfId="0" applyBorder="1" applyAlignment="1">
      <alignment horizontal="center"/>
    </xf>
    <xf numFmtId="0" fontId="0" fillId="0" borderId="16" xfId="0" applyBorder="1" applyAlignment="1">
      <alignment horizontal="center"/>
    </xf>
    <xf numFmtId="0" fontId="0" fillId="0" borderId="39" xfId="0" applyBorder="1" applyAlignment="1">
      <alignment horizontal="center"/>
    </xf>
    <xf numFmtId="0" fontId="0" fillId="0" borderId="17" xfId="0" applyBorder="1" applyAlignment="1">
      <alignment horizontal="center"/>
    </xf>
    <xf numFmtId="0" fontId="0" fillId="0" borderId="40" xfId="0" applyBorder="1" applyAlignment="1">
      <alignment horizontal="center"/>
    </xf>
    <xf numFmtId="0" fontId="3" fillId="33" borderId="10" xfId="0" applyFont="1" applyFill="1" applyBorder="1" applyAlignment="1">
      <alignment horizontal="center" vertical="center"/>
    </xf>
    <xf numFmtId="0" fontId="7" fillId="0" borderId="41" xfId="0" applyFont="1" applyBorder="1" applyAlignment="1" applyProtection="1">
      <alignment horizontal="center" wrapText="1"/>
      <protection/>
    </xf>
    <xf numFmtId="0" fontId="7" fillId="0" borderId="42" xfId="0" applyFont="1" applyBorder="1" applyAlignment="1" applyProtection="1">
      <alignment horizontal="center" wrapText="1"/>
      <protection/>
    </xf>
    <xf numFmtId="0" fontId="7" fillId="0" borderId="43" xfId="0" applyFont="1" applyBorder="1" applyAlignment="1" applyProtection="1">
      <alignment horizontal="center" wrapText="1"/>
      <protection/>
    </xf>
    <xf numFmtId="0" fontId="7" fillId="0" borderId="44" xfId="0" applyFont="1" applyBorder="1" applyAlignment="1" applyProtection="1">
      <alignment horizontal="center" wrapText="1"/>
      <protection/>
    </xf>
    <xf numFmtId="0" fontId="7" fillId="0" borderId="45" xfId="0" applyFont="1" applyBorder="1" applyAlignment="1" applyProtection="1">
      <alignment horizontal="center" wrapText="1"/>
      <protection/>
    </xf>
    <xf numFmtId="0" fontId="7" fillId="0" borderId="46" xfId="0" applyFont="1" applyBorder="1" applyAlignment="1" applyProtection="1">
      <alignment horizontal="center" wrapText="1"/>
      <protection/>
    </xf>
    <xf numFmtId="0" fontId="2" fillId="0" borderId="41" xfId="0" applyFont="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48"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5" fillId="0" borderId="44" xfId="0" applyFont="1" applyBorder="1" applyAlignment="1" applyProtection="1">
      <alignment horizontal="center" wrapText="1"/>
      <protection/>
    </xf>
    <xf numFmtId="0" fontId="5" fillId="0" borderId="0" xfId="0" applyFont="1" applyBorder="1" applyAlignment="1" applyProtection="1">
      <alignment horizontal="center" wrapText="1"/>
      <protection/>
    </xf>
    <xf numFmtId="0" fontId="2" fillId="14" borderId="11" xfId="0" applyFont="1" applyFill="1" applyBorder="1" applyAlignment="1" applyProtection="1">
      <alignment horizontal="center" vertical="center"/>
      <protection/>
    </xf>
    <xf numFmtId="0" fontId="2" fillId="14" borderId="11" xfId="0" applyFont="1" applyFill="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50" xfId="0" applyFont="1" applyBorder="1" applyAlignment="1" applyProtection="1">
      <alignment horizontal="left" vertical="center" wrapText="1"/>
      <protection/>
    </xf>
    <xf numFmtId="0" fontId="2" fillId="0" borderId="49" xfId="0" applyFont="1" applyBorder="1" applyAlignment="1" applyProtection="1">
      <alignment horizontal="left" vertical="center" wrapText="1"/>
      <protection/>
    </xf>
    <xf numFmtId="0" fontId="5" fillId="0" borderId="39" xfId="0" applyFont="1" applyBorder="1" applyAlignment="1" applyProtection="1">
      <alignment horizontal="center" wrapText="1"/>
      <protection/>
    </xf>
    <xf numFmtId="0" fontId="67" fillId="0" borderId="13" xfId="0" applyFont="1" applyBorder="1" applyAlignment="1" applyProtection="1">
      <alignment horizontal="center" vertical="center"/>
      <protection/>
    </xf>
    <xf numFmtId="0" fontId="8" fillId="0" borderId="15" xfId="0" applyFont="1" applyBorder="1" applyAlignment="1" applyProtection="1">
      <alignment horizontal="center" wrapText="1"/>
      <protection/>
    </xf>
    <xf numFmtId="0" fontId="8" fillId="0" borderId="38"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39"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40" xfId="0" applyFont="1" applyBorder="1" applyAlignment="1" applyProtection="1">
      <alignment horizontal="center" wrapText="1"/>
      <protection/>
    </xf>
    <xf numFmtId="0" fontId="2" fillId="0" borderId="13"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14" borderId="11" xfId="0" applyFont="1" applyFill="1" applyBorder="1" applyAlignment="1" applyProtection="1">
      <alignment horizontal="center"/>
      <protection/>
    </xf>
    <xf numFmtId="0" fontId="10" fillId="40" borderId="14" xfId="0" applyFont="1" applyFill="1" applyBorder="1" applyAlignment="1" applyProtection="1">
      <alignment horizontal="center" vertical="center" wrapText="1"/>
      <protection/>
    </xf>
    <xf numFmtId="0" fontId="10" fillId="40" borderId="18" xfId="0" applyFont="1" applyFill="1" applyBorder="1" applyAlignment="1" applyProtection="1">
      <alignment horizontal="center" vertical="center" wrapText="1"/>
      <protection/>
    </xf>
    <xf numFmtId="0" fontId="5" fillId="40" borderId="14" xfId="0" applyFont="1" applyFill="1" applyBorder="1" applyAlignment="1" applyProtection="1">
      <alignment horizontal="center" vertical="center" wrapText="1"/>
      <protection/>
    </xf>
    <xf numFmtId="0" fontId="5" fillId="40" borderId="18" xfId="0" applyFont="1" applyFill="1" applyBorder="1" applyAlignment="1" applyProtection="1">
      <alignment horizontal="center" vertical="center" wrapText="1"/>
      <protection/>
    </xf>
    <xf numFmtId="14" fontId="5" fillId="40" borderId="14" xfId="0" applyNumberFormat="1" applyFont="1" applyFill="1" applyBorder="1" applyAlignment="1" applyProtection="1">
      <alignment horizontal="center" vertical="center" wrapText="1"/>
      <protection/>
    </xf>
    <xf numFmtId="14" fontId="5" fillId="40" borderId="18" xfId="0" applyNumberFormat="1" applyFont="1" applyFill="1" applyBorder="1" applyAlignment="1" applyProtection="1">
      <alignment horizontal="center" vertical="center" wrapText="1"/>
      <protection/>
    </xf>
    <xf numFmtId="0" fontId="68" fillId="13" borderId="14" xfId="57" applyFont="1" applyFill="1" applyBorder="1" applyAlignment="1" applyProtection="1">
      <alignment horizontal="center" vertical="center" wrapText="1"/>
      <protection/>
    </xf>
    <xf numFmtId="0" fontId="68" fillId="13" borderId="29" xfId="57" applyFont="1" applyFill="1" applyBorder="1" applyAlignment="1" applyProtection="1">
      <alignment horizontal="center" vertical="center" wrapText="1"/>
      <protection/>
    </xf>
    <xf numFmtId="0" fontId="68" fillId="13" borderId="18" xfId="57" applyFont="1" applyFill="1" applyBorder="1" applyAlignment="1" applyProtection="1">
      <alignment horizontal="center" vertical="center" wrapText="1"/>
      <protection/>
    </xf>
    <xf numFmtId="0" fontId="68" fillId="2" borderId="14" xfId="57" applyFont="1" applyFill="1" applyBorder="1" applyAlignment="1" applyProtection="1">
      <alignment horizontal="center" vertical="center" wrapText="1"/>
      <protection/>
    </xf>
    <xf numFmtId="0" fontId="68"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wrapText="1"/>
      <protection/>
    </xf>
    <xf numFmtId="0" fontId="5" fillId="2" borderId="18" xfId="57" applyFont="1" applyFill="1" applyBorder="1" applyAlignment="1" applyProtection="1">
      <alignment horizontal="center" vertical="center" wrapText="1"/>
      <protection/>
    </xf>
    <xf numFmtId="14" fontId="68" fillId="13" borderId="14" xfId="57" applyNumberFormat="1" applyFont="1" applyFill="1" applyBorder="1" applyAlignment="1" applyProtection="1">
      <alignment horizontal="center" vertical="center" wrapText="1"/>
      <protection/>
    </xf>
    <xf numFmtId="14" fontId="68" fillId="13" borderId="18" xfId="57" applyNumberFormat="1" applyFont="1" applyFill="1" applyBorder="1" applyAlignment="1" applyProtection="1">
      <alignment horizontal="center" vertical="center" wrapText="1"/>
      <protection/>
    </xf>
    <xf numFmtId="0" fontId="68" fillId="33" borderId="14" xfId="57" applyFont="1" applyFill="1" applyBorder="1" applyAlignment="1" applyProtection="1">
      <alignment horizontal="center" vertical="center"/>
      <protection/>
    </xf>
    <xf numFmtId="0" fontId="68" fillId="33" borderId="18" xfId="57" applyFont="1" applyFill="1" applyBorder="1" applyAlignment="1" applyProtection="1">
      <alignment horizontal="center" vertical="center"/>
      <protection/>
    </xf>
    <xf numFmtId="14" fontId="68" fillId="33" borderId="14" xfId="57" applyNumberFormat="1" applyFont="1" applyFill="1" applyBorder="1" applyAlignment="1" applyProtection="1">
      <alignment horizontal="center" vertical="center"/>
      <protection/>
    </xf>
    <xf numFmtId="14" fontId="68" fillId="33" borderId="18" xfId="57" applyNumberFormat="1" applyFont="1" applyFill="1" applyBorder="1" applyAlignment="1" applyProtection="1">
      <alignment horizontal="center" vertical="center"/>
      <protection/>
    </xf>
    <xf numFmtId="14" fontId="5" fillId="33" borderId="14" xfId="0" applyNumberFormat="1" applyFont="1" applyFill="1" applyBorder="1" applyAlignment="1" applyProtection="1">
      <alignment horizontal="center" vertical="center" wrapText="1"/>
      <protection/>
    </xf>
    <xf numFmtId="14" fontId="5" fillId="33" borderId="18" xfId="0" applyNumberFormat="1"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68" fillId="5" borderId="14" xfId="57" applyFont="1" applyFill="1" applyBorder="1" applyAlignment="1" applyProtection="1">
      <alignment horizontal="center" vertical="center"/>
      <protection/>
    </xf>
    <xf numFmtId="0" fontId="68" fillId="5" borderId="18" xfId="57" applyFont="1" applyFill="1" applyBorder="1" applyAlignment="1" applyProtection="1">
      <alignment horizontal="center" vertical="center"/>
      <protection/>
    </xf>
    <xf numFmtId="0" fontId="5" fillId="5" borderId="14" xfId="0" applyFont="1" applyFill="1" applyBorder="1" applyAlignment="1" applyProtection="1">
      <alignment horizontal="center" vertical="center" wrapText="1"/>
      <protection/>
    </xf>
    <xf numFmtId="0" fontId="5" fillId="5" borderId="18" xfId="0" applyFont="1" applyFill="1" applyBorder="1" applyAlignment="1" applyProtection="1">
      <alignment horizontal="center" vertical="center" wrapText="1"/>
      <protection/>
    </xf>
    <xf numFmtId="0" fontId="5" fillId="12" borderId="14" xfId="0" applyFont="1" applyFill="1" applyBorder="1" applyAlignment="1" applyProtection="1">
      <alignment horizontal="center" vertical="center" wrapText="1"/>
      <protection/>
    </xf>
    <xf numFmtId="0" fontId="5" fillId="12" borderId="29" xfId="0" applyFont="1" applyFill="1" applyBorder="1" applyAlignment="1" applyProtection="1">
      <alignment horizontal="center" vertical="center" wrapText="1"/>
      <protection/>
    </xf>
    <xf numFmtId="0" fontId="5" fillId="12" borderId="18" xfId="0" applyFont="1" applyFill="1"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18" xfId="0" applyFont="1" applyFill="1" applyBorder="1" applyAlignment="1" applyProtection="1">
      <alignment horizontal="center" vertical="center" wrapText="1"/>
      <protection/>
    </xf>
    <xf numFmtId="0" fontId="68" fillId="12" borderId="14" xfId="57" applyFont="1" applyFill="1" applyBorder="1" applyAlignment="1" applyProtection="1">
      <alignment horizontal="center" vertical="center" wrapText="1"/>
      <protection/>
    </xf>
    <xf numFmtId="0" fontId="68" fillId="12" borderId="29" xfId="57" applyFont="1" applyFill="1" applyBorder="1" applyAlignment="1" applyProtection="1">
      <alignment horizontal="center" vertical="center" wrapText="1"/>
      <protection/>
    </xf>
    <xf numFmtId="0" fontId="68" fillId="12" borderId="18" xfId="57" applyFont="1" applyFill="1" applyBorder="1" applyAlignment="1" applyProtection="1">
      <alignment horizontal="center" vertical="center" wrapText="1"/>
      <protection/>
    </xf>
    <xf numFmtId="14" fontId="68" fillId="12" borderId="14" xfId="57" applyNumberFormat="1" applyFont="1" applyFill="1" applyBorder="1" applyAlignment="1" applyProtection="1">
      <alignment horizontal="center" vertical="center"/>
      <protection/>
    </xf>
    <xf numFmtId="14" fontId="68" fillId="12" borderId="29" xfId="57" applyNumberFormat="1" applyFont="1" applyFill="1" applyBorder="1" applyAlignment="1" applyProtection="1">
      <alignment horizontal="center" vertical="center"/>
      <protection/>
    </xf>
    <xf numFmtId="14" fontId="68" fillId="12" borderId="18" xfId="57" applyNumberFormat="1" applyFont="1" applyFill="1" applyBorder="1" applyAlignment="1" applyProtection="1">
      <alignment horizontal="center" vertical="center"/>
      <protection/>
    </xf>
    <xf numFmtId="14" fontId="5" fillId="12" borderId="14" xfId="0" applyNumberFormat="1" applyFont="1" applyFill="1" applyBorder="1" applyAlignment="1" applyProtection="1">
      <alignment horizontal="center" vertical="center" wrapText="1"/>
      <protection/>
    </xf>
    <xf numFmtId="14" fontId="5" fillId="12" borderId="29" xfId="0" applyNumberFormat="1" applyFont="1" applyFill="1" applyBorder="1" applyAlignment="1" applyProtection="1">
      <alignment horizontal="center" vertical="center" wrapText="1"/>
      <protection/>
    </xf>
    <xf numFmtId="14" fontId="5" fillId="12" borderId="18" xfId="0" applyNumberFormat="1" applyFont="1" applyFill="1" applyBorder="1" applyAlignment="1" applyProtection="1">
      <alignment horizontal="center" vertical="center" wrapText="1"/>
      <protection/>
    </xf>
    <xf numFmtId="0" fontId="68" fillId="2" borderId="14" xfId="57" applyFont="1" applyFill="1" applyBorder="1" applyAlignment="1" applyProtection="1">
      <alignment horizontal="center" vertical="center"/>
      <protection/>
    </xf>
    <xf numFmtId="0" fontId="68" fillId="2" borderId="18" xfId="57" applyFont="1" applyFill="1" applyBorder="1" applyAlignment="1" applyProtection="1">
      <alignment horizontal="center" vertical="center"/>
      <protection/>
    </xf>
    <xf numFmtId="14" fontId="68" fillId="2" borderId="14" xfId="57" applyNumberFormat="1" applyFont="1" applyFill="1" applyBorder="1" applyAlignment="1" applyProtection="1">
      <alignment horizontal="center" vertical="center"/>
      <protection/>
    </xf>
    <xf numFmtId="14" fontId="68" fillId="2" borderId="18" xfId="57" applyNumberFormat="1" applyFont="1" applyFill="1" applyBorder="1" applyAlignment="1" applyProtection="1">
      <alignment horizontal="center" vertical="center"/>
      <protection/>
    </xf>
    <xf numFmtId="0" fontId="74" fillId="2" borderId="14" xfId="57" applyFont="1" applyFill="1" applyBorder="1" applyAlignment="1" applyProtection="1">
      <alignment horizontal="center" vertical="center" wrapText="1"/>
      <protection/>
    </xf>
    <xf numFmtId="0" fontId="74" fillId="2" borderId="18" xfId="57" applyFont="1" applyFill="1" applyBorder="1" applyAlignment="1" applyProtection="1">
      <alignment horizontal="center" vertical="center" wrapText="1"/>
      <protection/>
    </xf>
    <xf numFmtId="0" fontId="5" fillId="2" borderId="14" xfId="57" applyFont="1" applyFill="1" applyBorder="1" applyAlignment="1" applyProtection="1">
      <alignment horizontal="center" vertical="center"/>
      <protection/>
    </xf>
    <xf numFmtId="0" fontId="5" fillId="2" borderId="18" xfId="57" applyFont="1" applyFill="1" applyBorder="1" applyAlignment="1" applyProtection="1">
      <alignment horizontal="center" vertical="center"/>
      <protection/>
    </xf>
    <xf numFmtId="14" fontId="5" fillId="2" borderId="14" xfId="57" applyNumberFormat="1" applyFont="1" applyFill="1" applyBorder="1" applyAlignment="1" applyProtection="1">
      <alignment horizontal="center" vertical="center" wrapText="1"/>
      <protection/>
    </xf>
    <xf numFmtId="14" fontId="5" fillId="2" borderId="18" xfId="57" applyNumberFormat="1" applyFont="1" applyFill="1" applyBorder="1" applyAlignment="1" applyProtection="1">
      <alignment horizontal="center" vertical="center" wrapText="1"/>
      <protection/>
    </xf>
    <xf numFmtId="14" fontId="68" fillId="5" borderId="14" xfId="57" applyNumberFormat="1" applyFont="1" applyFill="1" applyBorder="1" applyAlignment="1" applyProtection="1">
      <alignment horizontal="center" vertical="center"/>
      <protection/>
    </xf>
    <xf numFmtId="14" fontId="68" fillId="5" borderId="18" xfId="57" applyNumberFormat="1" applyFont="1" applyFill="1" applyBorder="1" applyAlignment="1" applyProtection="1">
      <alignment horizontal="center" vertical="center"/>
      <protection/>
    </xf>
    <xf numFmtId="14" fontId="68" fillId="5" borderId="14" xfId="57" applyNumberFormat="1" applyFont="1" applyFill="1" applyBorder="1" applyAlignment="1" applyProtection="1">
      <alignment horizontal="center" vertical="center" wrapText="1"/>
      <protection/>
    </xf>
    <xf numFmtId="0" fontId="19" fillId="14" borderId="11" xfId="0" applyFont="1" applyFill="1" applyBorder="1" applyAlignment="1" applyProtection="1">
      <alignment horizontal="center" vertical="center"/>
      <protection/>
    </xf>
    <xf numFmtId="0" fontId="19" fillId="14" borderId="14" xfId="0" applyFont="1" applyFill="1" applyBorder="1" applyAlignment="1" applyProtection="1">
      <alignment horizontal="center" vertical="center"/>
      <protection/>
    </xf>
    <xf numFmtId="190" fontId="2" fillId="14" borderId="11" xfId="0" applyNumberFormat="1" applyFont="1" applyFill="1" applyBorder="1" applyAlignment="1" applyProtection="1">
      <alignment horizontal="center" vertical="center" wrapText="1"/>
      <protection/>
    </xf>
    <xf numFmtId="190" fontId="2" fillId="14" borderId="14" xfId="0" applyNumberFormat="1" applyFont="1" applyFill="1" applyBorder="1" applyAlignment="1" applyProtection="1">
      <alignment horizontal="center" vertical="center" wrapText="1"/>
      <protection/>
    </xf>
    <xf numFmtId="14" fontId="68" fillId="13" borderId="14" xfId="57" applyNumberFormat="1" applyFont="1" applyFill="1" applyBorder="1" applyAlignment="1" applyProtection="1">
      <alignment horizontal="center" vertical="center"/>
      <protection/>
    </xf>
    <xf numFmtId="14" fontId="68" fillId="13" borderId="18" xfId="57" applyNumberFormat="1" applyFont="1" applyFill="1" applyBorder="1" applyAlignment="1" applyProtection="1">
      <alignment horizontal="center" vertical="center"/>
      <protection/>
    </xf>
    <xf numFmtId="14" fontId="5" fillId="13" borderId="14" xfId="0" applyNumberFormat="1" applyFont="1" applyFill="1" applyBorder="1" applyAlignment="1" applyProtection="1">
      <alignment horizontal="center" vertical="center" wrapText="1"/>
      <protection/>
    </xf>
    <xf numFmtId="14" fontId="5" fillId="13" borderId="18" xfId="0" applyNumberFormat="1" applyFont="1" applyFill="1" applyBorder="1" applyAlignment="1" applyProtection="1">
      <alignment horizontal="center" vertical="center" wrapText="1"/>
      <protection/>
    </xf>
    <xf numFmtId="0" fontId="5" fillId="13" borderId="14" xfId="0" applyNumberFormat="1" applyFont="1" applyFill="1" applyBorder="1" applyAlignment="1" applyProtection="1">
      <alignment horizontal="center" vertical="center" wrapText="1"/>
      <protection/>
    </xf>
    <xf numFmtId="0" fontId="5" fillId="13" borderId="18" xfId="0" applyNumberFormat="1" applyFont="1" applyFill="1" applyBorder="1" applyAlignment="1" applyProtection="1">
      <alignment horizontal="center" vertical="center" wrapText="1"/>
      <protection/>
    </xf>
    <xf numFmtId="0" fontId="5" fillId="40" borderId="14" xfId="58" applyFont="1" applyFill="1" applyBorder="1" applyAlignment="1" applyProtection="1">
      <alignment horizontal="center" vertical="center" wrapText="1"/>
      <protection/>
    </xf>
    <xf numFmtId="0" fontId="5" fillId="40" borderId="18" xfId="58"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protection/>
    </xf>
    <xf numFmtId="0" fontId="22" fillId="0" borderId="13" xfId="0" applyFont="1" applyBorder="1" applyAlignment="1" applyProtection="1">
      <alignment horizontal="center" wrapText="1"/>
      <protection/>
    </xf>
    <xf numFmtId="0" fontId="2" fillId="0" borderId="13" xfId="0" applyFont="1" applyBorder="1" applyAlignment="1" applyProtection="1">
      <alignment horizontal="center" wrapText="1"/>
      <protection/>
    </xf>
    <xf numFmtId="0" fontId="67" fillId="38" borderId="13" xfId="0" applyFont="1" applyFill="1" applyBorder="1" applyAlignment="1" applyProtection="1">
      <alignment horizontal="center" vertical="center"/>
      <protection/>
    </xf>
    <xf numFmtId="9" fontId="2" fillId="14" borderId="11" xfId="0" applyNumberFormat="1" applyFont="1" applyFill="1" applyBorder="1" applyAlignment="1" applyProtection="1">
      <alignment horizontal="center" vertical="center" wrapText="1"/>
      <protection/>
    </xf>
    <xf numFmtId="9" fontId="2" fillId="14" borderId="14" xfId="0" applyNumberFormat="1" applyFont="1" applyFill="1" applyBorder="1" applyAlignment="1" applyProtection="1">
      <alignment horizontal="center" vertical="center" wrapText="1"/>
      <protection/>
    </xf>
    <xf numFmtId="0" fontId="2" fillId="14" borderId="14" xfId="0" applyFont="1" applyFill="1" applyBorder="1" applyAlignment="1" applyProtection="1">
      <alignment horizontal="center" vertical="center" wrapText="1"/>
      <protection/>
    </xf>
    <xf numFmtId="0" fontId="8" fillId="0" borderId="13" xfId="0" applyFont="1" applyBorder="1" applyAlignment="1" applyProtection="1">
      <alignment horizontal="center"/>
      <protection/>
    </xf>
    <xf numFmtId="0" fontId="18" fillId="38" borderId="13" xfId="0" applyFont="1" applyFill="1" applyBorder="1" applyAlignment="1" applyProtection="1">
      <alignment horizontal="center" vertical="center"/>
      <protection/>
    </xf>
    <xf numFmtId="14" fontId="68" fillId="40" borderId="14" xfId="57" applyNumberFormat="1" applyFont="1" applyFill="1" applyBorder="1" applyAlignment="1" applyProtection="1">
      <alignment horizontal="center" vertical="center" wrapText="1"/>
      <protection/>
    </xf>
    <xf numFmtId="14" fontId="68" fillId="40" borderId="18" xfId="57" applyNumberFormat="1" applyFont="1" applyFill="1" applyBorder="1" applyAlignment="1" applyProtection="1">
      <alignment horizontal="center" vertical="center"/>
      <protection/>
    </xf>
    <xf numFmtId="0" fontId="68" fillId="9" borderId="14" xfId="57" applyFont="1" applyFill="1" applyBorder="1" applyAlignment="1" applyProtection="1">
      <alignment horizontal="center" vertical="center"/>
      <protection/>
    </xf>
    <xf numFmtId="0" fontId="68" fillId="9" borderId="18" xfId="57" applyFont="1" applyFill="1" applyBorder="1" applyAlignment="1" applyProtection="1">
      <alignment horizontal="center" vertical="center"/>
      <protection/>
    </xf>
    <xf numFmtId="14" fontId="68" fillId="9" borderId="14" xfId="57" applyNumberFormat="1" applyFont="1" applyFill="1" applyBorder="1" applyAlignment="1" applyProtection="1">
      <alignment horizontal="center" vertical="center"/>
      <protection/>
    </xf>
    <xf numFmtId="14" fontId="68" fillId="9" borderId="18" xfId="57" applyNumberFormat="1" applyFont="1" applyFill="1" applyBorder="1" applyAlignment="1" applyProtection="1">
      <alignment horizontal="center" vertical="center"/>
      <protection/>
    </xf>
    <xf numFmtId="0" fontId="5" fillId="9" borderId="14" xfId="0" applyFont="1" applyFill="1" applyBorder="1" applyAlignment="1" applyProtection="1">
      <alignment horizontal="center" vertical="center" wrapText="1"/>
      <protection/>
    </xf>
    <xf numFmtId="0" fontId="5" fillId="9" borderId="18" xfId="0" applyFont="1" applyFill="1" applyBorder="1" applyAlignment="1" applyProtection="1">
      <alignment horizontal="center" vertical="center" wrapText="1"/>
      <protection/>
    </xf>
    <xf numFmtId="14" fontId="5" fillId="9" borderId="14" xfId="0" applyNumberFormat="1" applyFont="1" applyFill="1" applyBorder="1" applyAlignment="1" applyProtection="1">
      <alignment horizontal="center" vertical="center" wrapText="1"/>
      <protection/>
    </xf>
    <xf numFmtId="14" fontId="5" fillId="9" borderId="18" xfId="0" applyNumberFormat="1" applyFont="1" applyFill="1" applyBorder="1" applyAlignment="1" applyProtection="1">
      <alignment horizontal="center" vertical="center" wrapText="1"/>
      <protection/>
    </xf>
    <xf numFmtId="0" fontId="68" fillId="40" borderId="14" xfId="57" applyFont="1" applyFill="1" applyBorder="1" applyAlignment="1" applyProtection="1">
      <alignment horizontal="center" vertical="center"/>
      <protection/>
    </xf>
    <xf numFmtId="0" fontId="68" fillId="40" borderId="18" xfId="57" applyFont="1" applyFill="1" applyBorder="1" applyAlignment="1" applyProtection="1">
      <alignment horizontal="center" vertical="center"/>
      <protection/>
    </xf>
    <xf numFmtId="0" fontId="68" fillId="13" borderId="14" xfId="57" applyFont="1" applyFill="1" applyBorder="1" applyAlignment="1" applyProtection="1">
      <alignment horizontal="center" vertical="center"/>
      <protection/>
    </xf>
    <xf numFmtId="0" fontId="68" fillId="13" borderId="18" xfId="57" applyFont="1" applyFill="1" applyBorder="1" applyAlignment="1" applyProtection="1">
      <alignment horizontal="center" vertical="center"/>
      <protection/>
    </xf>
    <xf numFmtId="0" fontId="68" fillId="3" borderId="14" xfId="57" applyFont="1" applyFill="1" applyBorder="1" applyAlignment="1" applyProtection="1">
      <alignment horizontal="center" vertical="center"/>
      <protection/>
    </xf>
    <xf numFmtId="0" fontId="68" fillId="3" borderId="18" xfId="57" applyFont="1" applyFill="1" applyBorder="1" applyAlignment="1" applyProtection="1">
      <alignment horizontal="center" vertical="center"/>
      <protection/>
    </xf>
    <xf numFmtId="14" fontId="68" fillId="3" borderId="14" xfId="57" applyNumberFormat="1" applyFont="1" applyFill="1" applyBorder="1" applyAlignment="1" applyProtection="1">
      <alignment horizontal="center" vertical="center"/>
      <protection/>
    </xf>
    <xf numFmtId="14" fontId="68" fillId="3" borderId="18" xfId="57" applyNumberFormat="1" applyFont="1" applyFill="1" applyBorder="1" applyAlignment="1" applyProtection="1">
      <alignment horizontal="center" vertical="center"/>
      <protection/>
    </xf>
    <xf numFmtId="14" fontId="5" fillId="3" borderId="14" xfId="0" applyNumberFormat="1" applyFont="1" applyFill="1" applyBorder="1" applyAlignment="1" applyProtection="1">
      <alignment horizontal="center" vertical="center" wrapText="1"/>
      <protection/>
    </xf>
    <xf numFmtId="14" fontId="5" fillId="3" borderId="18" xfId="0" applyNumberFormat="1" applyFont="1" applyFill="1" applyBorder="1" applyAlignment="1" applyProtection="1">
      <alignment horizontal="center" vertical="center" wrapText="1"/>
      <protection/>
    </xf>
    <xf numFmtId="0" fontId="14" fillId="3" borderId="14" xfId="0"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5" fillId="13" borderId="14" xfId="57" applyFont="1" applyFill="1" applyBorder="1" applyAlignment="1" applyProtection="1">
      <alignment horizontal="center" vertical="center" wrapText="1"/>
      <protection/>
    </xf>
    <xf numFmtId="0" fontId="5" fillId="13" borderId="18" xfId="57" applyFont="1" applyFill="1" applyBorder="1" applyAlignment="1" applyProtection="1">
      <alignment horizontal="center" vertical="center" wrapText="1"/>
      <protection/>
    </xf>
    <xf numFmtId="0" fontId="5" fillId="13" borderId="14" xfId="0" applyFont="1" applyFill="1" applyBorder="1" applyAlignment="1" applyProtection="1">
      <alignment horizontal="center" vertical="center" wrapText="1"/>
      <protection/>
    </xf>
    <xf numFmtId="0" fontId="5" fillId="13" borderId="18" xfId="0" applyFont="1" applyFill="1" applyBorder="1" applyAlignment="1" applyProtection="1">
      <alignment horizontal="center" vertical="center" wrapText="1"/>
      <protection/>
    </xf>
    <xf numFmtId="0" fontId="68" fillId="9" borderId="29" xfId="57" applyFont="1" applyFill="1" applyBorder="1" applyAlignment="1" applyProtection="1">
      <alignment horizontal="center" vertical="center"/>
      <protection/>
    </xf>
    <xf numFmtId="14" fontId="68" fillId="9" borderId="29" xfId="57" applyNumberFormat="1" applyFont="1" applyFill="1" applyBorder="1" applyAlignment="1" applyProtection="1">
      <alignment horizontal="center" vertical="center"/>
      <protection/>
    </xf>
    <xf numFmtId="14" fontId="5" fillId="9" borderId="29" xfId="0" applyNumberFormat="1" applyFont="1" applyFill="1" applyBorder="1" applyAlignment="1" applyProtection="1">
      <alignment horizontal="center" vertical="center" wrapText="1"/>
      <protection/>
    </xf>
    <xf numFmtId="0" fontId="5" fillId="9" borderId="29" xfId="0" applyFont="1" applyFill="1" applyBorder="1" applyAlignment="1" applyProtection="1">
      <alignment horizontal="center" vertical="center" wrapText="1"/>
      <protection/>
    </xf>
    <xf numFmtId="0" fontId="72" fillId="5" borderId="14" xfId="57" applyFont="1" applyFill="1" applyBorder="1" applyAlignment="1" applyProtection="1">
      <alignment horizontal="left" vertical="center" wrapText="1"/>
      <protection/>
    </xf>
    <xf numFmtId="0" fontId="72" fillId="5" borderId="18" xfId="57" applyFont="1" applyFill="1" applyBorder="1" applyAlignment="1" applyProtection="1">
      <alignment horizontal="left" vertical="center" wrapText="1"/>
      <protection/>
    </xf>
    <xf numFmtId="0" fontId="68" fillId="5" borderId="14" xfId="57" applyFont="1" applyFill="1" applyBorder="1" applyAlignment="1" applyProtection="1">
      <alignment horizontal="center" vertical="center" wrapText="1"/>
      <protection/>
    </xf>
    <xf numFmtId="0" fontId="68" fillId="5" borderId="18" xfId="57" applyFont="1" applyFill="1" applyBorder="1" applyAlignment="1" applyProtection="1">
      <alignment horizontal="center" vertical="center" wrapText="1"/>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5 2" xfId="55"/>
    <cellStyle name="Normal 2" xfId="56"/>
    <cellStyle name="Normal 28" xfId="57"/>
    <cellStyle name="Normal 28 2" xfId="58"/>
    <cellStyle name="Normal 28 3" xfId="59"/>
    <cellStyle name="Normal 28 4" xfId="60"/>
    <cellStyle name="Normal 28 5"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20">
    <dxf>
      <fill>
        <patternFill>
          <bgColor rgb="FF99FF33"/>
        </patternFill>
      </fill>
    </dxf>
    <dxf>
      <fill>
        <patternFill>
          <bgColor rgb="FFFFFF00"/>
        </patternFill>
      </fill>
    </dxf>
    <dxf>
      <fill>
        <patternFill>
          <bgColor rgb="FFFF0000"/>
        </patternFill>
      </fill>
    </dxf>
    <dxf>
      <fill>
        <patternFill>
          <bgColor rgb="FF92D050"/>
        </patternFill>
      </fill>
    </dxf>
    <dxf>
      <fill>
        <patternFill>
          <bgColor theme="0" tint="-0.4999699890613556"/>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fill>
        <patternFill>
          <bgColor rgb="FFFFFF00"/>
        </patternFill>
      </fill>
    </dxf>
    <dxf>
      <fill>
        <patternFill>
          <bgColor theme="0" tint="-0.3499799966812134"/>
        </patternFill>
      </fill>
    </dxf>
    <dxf>
      <fill>
        <patternFill>
          <bgColor rgb="FFFF0000"/>
        </patternFill>
      </fill>
    </dxf>
    <dxf>
      <border/>
    </dxf>
    <dxf>
      <fill>
        <patternFill>
          <bgColor theme="1" tint="0.4999800026416778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1695450</xdr:colOff>
      <xdr:row>1</xdr:row>
      <xdr:rowOff>133350</xdr:rowOff>
    </xdr:to>
    <xdr:pic>
      <xdr:nvPicPr>
        <xdr:cNvPr id="1" name="1 Imagen"/>
        <xdr:cNvPicPr preferRelativeResize="1">
          <a:picLocks noChangeAspect="1"/>
        </xdr:cNvPicPr>
      </xdr:nvPicPr>
      <xdr:blipFill>
        <a:blip r:embed="rId1"/>
        <a:stretch>
          <a:fillRect/>
        </a:stretch>
      </xdr:blipFill>
      <xdr:spPr>
        <a:xfrm>
          <a:off x="19050" y="76200"/>
          <a:ext cx="1676400" cy="352425"/>
        </a:xfrm>
        <a:prstGeom prst="rect">
          <a:avLst/>
        </a:prstGeom>
        <a:noFill/>
        <a:ln w="9525" cmpd="sng">
          <a:noFill/>
        </a:ln>
      </xdr:spPr>
    </xdr:pic>
    <xdr:clientData/>
  </xdr:twoCellAnchor>
  <xdr:twoCellAnchor editAs="oneCell">
    <xdr:from>
      <xdr:col>4</xdr:col>
      <xdr:colOff>257175</xdr:colOff>
      <xdr:row>0</xdr:row>
      <xdr:rowOff>171450</xdr:rowOff>
    </xdr:from>
    <xdr:to>
      <xdr:col>5</xdr:col>
      <xdr:colOff>742950</xdr:colOff>
      <xdr:row>2</xdr:row>
      <xdr:rowOff>180975</xdr:rowOff>
    </xdr:to>
    <xdr:pic>
      <xdr:nvPicPr>
        <xdr:cNvPr id="2" name="Imagen 8"/>
        <xdr:cNvPicPr preferRelativeResize="1">
          <a:picLocks noChangeAspect="1"/>
        </xdr:cNvPicPr>
      </xdr:nvPicPr>
      <xdr:blipFill>
        <a:blip r:embed="rId2"/>
        <a:stretch>
          <a:fillRect/>
        </a:stretch>
      </xdr:blipFill>
      <xdr:spPr>
        <a:xfrm>
          <a:off x="6191250" y="171450"/>
          <a:ext cx="1628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1657350</xdr:colOff>
      <xdr:row>0</xdr:row>
      <xdr:rowOff>0</xdr:rowOff>
    </xdr:from>
    <xdr:to>
      <xdr:col>1</xdr:col>
      <xdr:colOff>2171700</xdr:colOff>
      <xdr:row>2</xdr:row>
      <xdr:rowOff>323850</xdr:rowOff>
    </xdr:to>
    <xdr:pic>
      <xdr:nvPicPr>
        <xdr:cNvPr id="1" name="1 Imagen"/>
        <xdr:cNvPicPr preferRelativeResize="1">
          <a:picLocks noChangeAspect="1"/>
        </xdr:cNvPicPr>
      </xdr:nvPicPr>
      <xdr:blipFill>
        <a:blip r:embed="rId1"/>
        <a:stretch>
          <a:fillRect/>
        </a:stretch>
      </xdr:blipFill>
      <xdr:spPr>
        <a:xfrm>
          <a:off x="1657350" y="0"/>
          <a:ext cx="3714750" cy="1228725"/>
        </a:xfrm>
        <a:prstGeom prst="rect">
          <a:avLst/>
        </a:prstGeom>
        <a:noFill/>
        <a:ln w="9525" cmpd="sng">
          <a:noFill/>
        </a:ln>
      </xdr:spPr>
    </xdr:pic>
    <xdr:clientData/>
  </xdr:twoCellAnchor>
  <xdr:twoCellAnchor editAs="oneCell">
    <xdr:from>
      <xdr:col>5</xdr:col>
      <xdr:colOff>752475</xdr:colOff>
      <xdr:row>0</xdr:row>
      <xdr:rowOff>257175</xdr:rowOff>
    </xdr:from>
    <xdr:to>
      <xdr:col>6</xdr:col>
      <xdr:colOff>2047875</xdr:colOff>
      <xdr:row>2</xdr:row>
      <xdr:rowOff>123825</xdr:rowOff>
    </xdr:to>
    <xdr:pic>
      <xdr:nvPicPr>
        <xdr:cNvPr id="2" name="Imagen 8"/>
        <xdr:cNvPicPr preferRelativeResize="1">
          <a:picLocks noChangeAspect="1"/>
        </xdr:cNvPicPr>
      </xdr:nvPicPr>
      <xdr:blipFill>
        <a:blip r:embed="rId2"/>
        <a:stretch>
          <a:fillRect/>
        </a:stretch>
      </xdr:blipFill>
      <xdr:spPr>
        <a:xfrm>
          <a:off x="23364825" y="257175"/>
          <a:ext cx="38957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2476500</xdr:colOff>
      <xdr:row>2</xdr:row>
      <xdr:rowOff>161925</xdr:rowOff>
    </xdr:to>
    <xdr:pic>
      <xdr:nvPicPr>
        <xdr:cNvPr id="1" name="1 Imagen"/>
        <xdr:cNvPicPr preferRelativeResize="1">
          <a:picLocks noChangeAspect="1"/>
        </xdr:cNvPicPr>
      </xdr:nvPicPr>
      <xdr:blipFill>
        <a:blip r:embed="rId1"/>
        <a:stretch>
          <a:fillRect/>
        </a:stretch>
      </xdr:blipFill>
      <xdr:spPr>
        <a:xfrm>
          <a:off x="342900" y="47625"/>
          <a:ext cx="3810000" cy="809625"/>
        </a:xfrm>
        <a:prstGeom prst="rect">
          <a:avLst/>
        </a:prstGeom>
        <a:noFill/>
        <a:ln w="9525" cmpd="sng">
          <a:noFill/>
        </a:ln>
      </xdr:spPr>
    </xdr:pic>
    <xdr:clientData/>
  </xdr:twoCellAnchor>
  <xdr:twoCellAnchor editAs="oneCell">
    <xdr:from>
      <xdr:col>7</xdr:col>
      <xdr:colOff>9525</xdr:colOff>
      <xdr:row>0</xdr:row>
      <xdr:rowOff>104775</xdr:rowOff>
    </xdr:from>
    <xdr:to>
      <xdr:col>8</xdr:col>
      <xdr:colOff>1352550</xdr:colOff>
      <xdr:row>2</xdr:row>
      <xdr:rowOff>180975</xdr:rowOff>
    </xdr:to>
    <xdr:pic>
      <xdr:nvPicPr>
        <xdr:cNvPr id="2" name="Imagen 8"/>
        <xdr:cNvPicPr preferRelativeResize="1">
          <a:picLocks noChangeAspect="1"/>
        </xdr:cNvPicPr>
      </xdr:nvPicPr>
      <xdr:blipFill>
        <a:blip r:embed="rId2"/>
        <a:stretch>
          <a:fillRect/>
        </a:stretch>
      </xdr:blipFill>
      <xdr:spPr>
        <a:xfrm>
          <a:off x="12106275" y="104775"/>
          <a:ext cx="3590925"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142875</xdr:rowOff>
    </xdr:from>
    <xdr:to>
      <xdr:col>2</xdr:col>
      <xdr:colOff>866775</xdr:colOff>
      <xdr:row>1</xdr:row>
      <xdr:rowOff>371475</xdr:rowOff>
    </xdr:to>
    <xdr:pic>
      <xdr:nvPicPr>
        <xdr:cNvPr id="1" name="1 Imagen"/>
        <xdr:cNvPicPr preferRelativeResize="1">
          <a:picLocks noChangeAspect="1"/>
        </xdr:cNvPicPr>
      </xdr:nvPicPr>
      <xdr:blipFill>
        <a:blip r:embed="rId1"/>
        <a:stretch>
          <a:fillRect/>
        </a:stretch>
      </xdr:blipFill>
      <xdr:spPr>
        <a:xfrm>
          <a:off x="352425" y="142875"/>
          <a:ext cx="3600450" cy="762000"/>
        </a:xfrm>
        <a:prstGeom prst="rect">
          <a:avLst/>
        </a:prstGeom>
        <a:noFill/>
        <a:ln w="9525" cmpd="sng">
          <a:noFill/>
        </a:ln>
      </xdr:spPr>
    </xdr:pic>
    <xdr:clientData/>
  </xdr:twoCellAnchor>
  <xdr:twoCellAnchor editAs="oneCell">
    <xdr:from>
      <xdr:col>11</xdr:col>
      <xdr:colOff>142875</xdr:colOff>
      <xdr:row>0</xdr:row>
      <xdr:rowOff>419100</xdr:rowOff>
    </xdr:from>
    <xdr:to>
      <xdr:col>12</xdr:col>
      <xdr:colOff>1285875</xdr:colOff>
      <xdr:row>1</xdr:row>
      <xdr:rowOff>523875</xdr:rowOff>
    </xdr:to>
    <xdr:pic>
      <xdr:nvPicPr>
        <xdr:cNvPr id="2" name="Imagen 8"/>
        <xdr:cNvPicPr preferRelativeResize="1">
          <a:picLocks noChangeAspect="1"/>
        </xdr:cNvPicPr>
      </xdr:nvPicPr>
      <xdr:blipFill>
        <a:blip r:embed="rId2"/>
        <a:stretch>
          <a:fillRect/>
        </a:stretch>
      </xdr:blipFill>
      <xdr:spPr>
        <a:xfrm>
          <a:off x="14944725" y="419100"/>
          <a:ext cx="25050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0</xdr:row>
      <xdr:rowOff>123825</xdr:rowOff>
    </xdr:from>
    <xdr:to>
      <xdr:col>2</xdr:col>
      <xdr:colOff>447675</xdr:colOff>
      <xdr:row>2</xdr:row>
      <xdr:rowOff>28575</xdr:rowOff>
    </xdr:to>
    <xdr:pic>
      <xdr:nvPicPr>
        <xdr:cNvPr id="1" name="1 Imagen"/>
        <xdr:cNvPicPr preferRelativeResize="1">
          <a:picLocks noChangeAspect="1"/>
        </xdr:cNvPicPr>
      </xdr:nvPicPr>
      <xdr:blipFill>
        <a:blip r:embed="rId1"/>
        <a:stretch>
          <a:fillRect/>
        </a:stretch>
      </xdr:blipFill>
      <xdr:spPr>
        <a:xfrm>
          <a:off x="504825" y="123825"/>
          <a:ext cx="2543175" cy="571500"/>
        </a:xfrm>
        <a:prstGeom prst="rect">
          <a:avLst/>
        </a:prstGeom>
        <a:noFill/>
        <a:ln w="9525" cmpd="sng">
          <a:noFill/>
        </a:ln>
      </xdr:spPr>
    </xdr:pic>
    <xdr:clientData/>
  </xdr:twoCellAnchor>
  <xdr:twoCellAnchor editAs="oneCell">
    <xdr:from>
      <xdr:col>20</xdr:col>
      <xdr:colOff>419100</xdr:colOff>
      <xdr:row>0</xdr:row>
      <xdr:rowOff>200025</xdr:rowOff>
    </xdr:from>
    <xdr:to>
      <xdr:col>21</xdr:col>
      <xdr:colOff>981075</xdr:colOff>
      <xdr:row>3</xdr:row>
      <xdr:rowOff>0</xdr:rowOff>
    </xdr:to>
    <xdr:pic>
      <xdr:nvPicPr>
        <xdr:cNvPr id="2" name="Imagen 8"/>
        <xdr:cNvPicPr preferRelativeResize="1">
          <a:picLocks noChangeAspect="1"/>
        </xdr:cNvPicPr>
      </xdr:nvPicPr>
      <xdr:blipFill>
        <a:blip r:embed="rId2"/>
        <a:stretch>
          <a:fillRect/>
        </a:stretch>
      </xdr:blipFill>
      <xdr:spPr>
        <a:xfrm>
          <a:off x="44577000" y="200025"/>
          <a:ext cx="20383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1">
      <pane ySplit="16" topLeftCell="A17" activePane="bottomLeft" state="frozen"/>
      <selection pane="topLeft" activeCell="A1" sqref="A1"/>
      <selection pane="bottomLeft" activeCell="A10" sqref="A10"/>
    </sheetView>
  </sheetViews>
  <sheetFormatPr defaultColWidth="11.421875" defaultRowHeight="12.75"/>
  <cols>
    <col min="1" max="1" width="25.8515625" style="0" customWidth="1"/>
    <col min="2" max="2" width="25.140625" style="0" customWidth="1"/>
    <col min="3" max="3" width="19.421875" style="0" customWidth="1"/>
    <col min="4" max="4" width="18.57421875" style="0" customWidth="1"/>
    <col min="5" max="5" width="17.140625" style="0" customWidth="1"/>
    <col min="6" max="6" width="17.7109375" style="0" customWidth="1"/>
    <col min="8" max="8" width="20.421875" style="0" customWidth="1"/>
    <col min="9" max="9" width="12.28125" style="0" bestFit="1" customWidth="1"/>
  </cols>
  <sheetData>
    <row r="1" spans="1:6" ht="23.25" customHeight="1" thickBot="1" thickTop="1">
      <c r="A1" s="445" t="s">
        <v>2</v>
      </c>
      <c r="B1" s="446" t="s">
        <v>0</v>
      </c>
      <c r="C1" s="446"/>
      <c r="D1" s="446"/>
      <c r="E1" s="451"/>
      <c r="F1" s="452"/>
    </row>
    <row r="2" spans="1:6" ht="24" customHeight="1" thickBot="1" thickTop="1">
      <c r="A2" s="445"/>
      <c r="B2" s="446"/>
      <c r="C2" s="446"/>
      <c r="D2" s="446"/>
      <c r="E2" s="453"/>
      <c r="F2" s="454"/>
    </row>
    <row r="3" spans="1:6" ht="28.5" customHeight="1" thickBot="1" thickTop="1">
      <c r="A3" s="445"/>
      <c r="B3" s="447" t="s">
        <v>1</v>
      </c>
      <c r="C3" s="448"/>
      <c r="D3" s="449"/>
      <c r="E3" s="455"/>
      <c r="F3" s="456"/>
    </row>
    <row r="4" spans="1:6" ht="14.25" thickBot="1" thickTop="1">
      <c r="A4" s="11" t="s">
        <v>3</v>
      </c>
      <c r="B4" s="78" t="s">
        <v>4</v>
      </c>
      <c r="C4" s="450" t="s">
        <v>5</v>
      </c>
      <c r="D4" s="450"/>
      <c r="E4" s="450"/>
      <c r="F4" s="11" t="s">
        <v>6</v>
      </c>
    </row>
    <row r="5" ht="14.25" thickBot="1" thickTop="1"/>
    <row r="6" spans="1:6" ht="24" customHeight="1" thickBot="1" thickTop="1">
      <c r="A6" s="457" t="s">
        <v>7</v>
      </c>
      <c r="B6" s="457" t="s">
        <v>8</v>
      </c>
      <c r="C6" s="457"/>
      <c r="D6" s="457"/>
      <c r="E6" s="457"/>
      <c r="F6" s="457"/>
    </row>
    <row r="7" spans="1:6" ht="29.25" customHeight="1" thickBot="1" thickTop="1">
      <c r="A7" s="457"/>
      <c r="B7" s="1" t="s">
        <v>9</v>
      </c>
      <c r="C7" s="1" t="s">
        <v>10</v>
      </c>
      <c r="D7" s="1" t="s">
        <v>11</v>
      </c>
      <c r="E7" s="1" t="s">
        <v>12</v>
      </c>
      <c r="F7" s="1" t="s">
        <v>13</v>
      </c>
    </row>
    <row r="8" spans="1:6" ht="25.5" customHeight="1" thickBot="1" thickTop="1">
      <c r="A8" s="2" t="s">
        <v>14</v>
      </c>
      <c r="B8" s="3" t="s">
        <v>15</v>
      </c>
      <c r="C8" s="3" t="s">
        <v>15</v>
      </c>
      <c r="D8" s="4" t="s">
        <v>16</v>
      </c>
      <c r="E8" s="5" t="s">
        <v>17</v>
      </c>
      <c r="F8" s="5" t="s">
        <v>17</v>
      </c>
    </row>
    <row r="9" spans="1:6" ht="29.25" customHeight="1" thickBot="1" thickTop="1">
      <c r="A9" s="2" t="s">
        <v>18</v>
      </c>
      <c r="B9" s="3" t="s">
        <v>15</v>
      </c>
      <c r="C9" s="3" t="s">
        <v>15</v>
      </c>
      <c r="D9" s="4" t="s">
        <v>16</v>
      </c>
      <c r="E9" s="5" t="s">
        <v>17</v>
      </c>
      <c r="F9" s="6" t="s">
        <v>19</v>
      </c>
    </row>
    <row r="10" spans="1:6" ht="29.25" customHeight="1" thickBot="1" thickTop="1">
      <c r="A10" s="2" t="s">
        <v>20</v>
      </c>
      <c r="B10" s="3" t="s">
        <v>15</v>
      </c>
      <c r="C10" s="4" t="s">
        <v>16</v>
      </c>
      <c r="D10" s="5" t="s">
        <v>17</v>
      </c>
      <c r="E10" s="6" t="s">
        <v>19</v>
      </c>
      <c r="F10" s="6" t="s">
        <v>19</v>
      </c>
    </row>
    <row r="11" spans="1:6" ht="24.75" customHeight="1" thickBot="1" thickTop="1">
      <c r="A11" s="2" t="s">
        <v>21</v>
      </c>
      <c r="B11" s="4" t="s">
        <v>16</v>
      </c>
      <c r="C11" s="5" t="s">
        <v>17</v>
      </c>
      <c r="D11" s="5" t="s">
        <v>17</v>
      </c>
      <c r="E11" s="6" t="s">
        <v>19</v>
      </c>
      <c r="F11" s="6" t="s">
        <v>19</v>
      </c>
    </row>
    <row r="12" spans="1:6" ht="29.25" customHeight="1" thickBot="1" thickTop="1">
      <c r="A12" s="2" t="s">
        <v>22</v>
      </c>
      <c r="B12" s="5" t="s">
        <v>17</v>
      </c>
      <c r="C12" s="5" t="s">
        <v>17</v>
      </c>
      <c r="D12" s="6" t="s">
        <v>19</v>
      </c>
      <c r="E12" s="6" t="s">
        <v>19</v>
      </c>
      <c r="F12" s="6" t="s">
        <v>19</v>
      </c>
    </row>
    <row r="13" spans="1:6" ht="14.25" thickBot="1" thickTop="1">
      <c r="A13" s="442" t="s">
        <v>319</v>
      </c>
      <c r="B13" s="443"/>
      <c r="C13" s="443"/>
      <c r="D13" s="443"/>
      <c r="E13" s="443"/>
      <c r="F13" s="444"/>
    </row>
    <row r="14" spans="1:6" ht="14.25" thickBot="1" thickTop="1">
      <c r="A14" s="442" t="s">
        <v>220</v>
      </c>
      <c r="B14" s="443"/>
      <c r="C14" s="443"/>
      <c r="D14" s="443"/>
      <c r="E14" s="443"/>
      <c r="F14" s="444"/>
    </row>
    <row r="15" spans="1:6" ht="14.25" thickBot="1" thickTop="1">
      <c r="A15" s="442" t="s">
        <v>320</v>
      </c>
      <c r="B15" s="443"/>
      <c r="C15" s="443"/>
      <c r="D15" s="443"/>
      <c r="E15" s="443"/>
      <c r="F15" s="444"/>
    </row>
    <row r="16" spans="1:6" ht="14.25" thickBot="1" thickTop="1">
      <c r="A16" s="442" t="s">
        <v>321</v>
      </c>
      <c r="B16" s="443"/>
      <c r="C16" s="443"/>
      <c r="D16" s="443"/>
      <c r="E16" s="443"/>
      <c r="F16" s="444"/>
    </row>
    <row r="17" ht="13.5" thickTop="1"/>
  </sheetData>
  <sheetProtection/>
  <mergeCells count="11">
    <mergeCell ref="B6:F6"/>
    <mergeCell ref="A13:F13"/>
    <mergeCell ref="A14:F14"/>
    <mergeCell ref="A15:F15"/>
    <mergeCell ref="A16:F16"/>
    <mergeCell ref="A1:A3"/>
    <mergeCell ref="B1:D2"/>
    <mergeCell ref="B3:D3"/>
    <mergeCell ref="C4:E4"/>
    <mergeCell ref="E1:F3"/>
    <mergeCell ref="A6:A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75"/>
  <sheetViews>
    <sheetView zoomScale="90" zoomScaleNormal="90" zoomScalePageLayoutView="0" workbookViewId="0" topLeftCell="C1">
      <pane ySplit="6" topLeftCell="A34" activePane="bottomLeft" state="frozen"/>
      <selection pane="topLeft" activeCell="A1" sqref="A1"/>
      <selection pane="bottomLeft" activeCell="E35" sqref="E35"/>
    </sheetView>
  </sheetViews>
  <sheetFormatPr defaultColWidth="11.421875" defaultRowHeight="12.75"/>
  <cols>
    <col min="1" max="1" width="48.00390625" style="17" customWidth="1"/>
    <col min="2" max="2" width="66.8515625" style="7" customWidth="1"/>
    <col min="3" max="3" width="72.140625" style="7" customWidth="1"/>
    <col min="4" max="4" width="66.00390625" style="7" customWidth="1"/>
    <col min="5" max="5" width="86.140625" style="7" customWidth="1"/>
    <col min="6" max="6" width="39.00390625" style="7" customWidth="1"/>
    <col min="7" max="7" width="41.421875" style="7" customWidth="1"/>
    <col min="8" max="8" width="43.57421875" style="287" customWidth="1"/>
    <col min="9" max="80" width="11.421875" style="288" customWidth="1"/>
    <col min="81" max="16384" width="11.421875" style="7" customWidth="1"/>
  </cols>
  <sheetData>
    <row r="1" spans="1:7" ht="42.75" customHeight="1" thickBot="1">
      <c r="A1" s="474" t="s">
        <v>223</v>
      </c>
      <c r="B1" s="475"/>
      <c r="C1" s="472" t="s">
        <v>0</v>
      </c>
      <c r="D1" s="473"/>
      <c r="E1" s="473"/>
      <c r="F1" s="458"/>
      <c r="G1" s="459"/>
    </row>
    <row r="2" spans="1:7" ht="28.5" customHeight="1">
      <c r="A2" s="476"/>
      <c r="B2" s="475"/>
      <c r="C2" s="464" t="s">
        <v>23</v>
      </c>
      <c r="D2" s="465"/>
      <c r="E2" s="466"/>
      <c r="F2" s="460"/>
      <c r="G2" s="461"/>
    </row>
    <row r="3" spans="1:7" ht="28.5" customHeight="1" thickBot="1">
      <c r="A3" s="476"/>
      <c r="B3" s="475"/>
      <c r="C3" s="467"/>
      <c r="D3" s="468"/>
      <c r="E3" s="469"/>
      <c r="F3" s="462"/>
      <c r="G3" s="463"/>
    </row>
    <row r="4" spans="1:7" ht="26.25" customHeight="1" thickBot="1">
      <c r="A4" s="476"/>
      <c r="B4" s="475"/>
      <c r="C4" s="470" t="s">
        <v>24</v>
      </c>
      <c r="D4" s="471"/>
      <c r="E4" s="9" t="s">
        <v>25</v>
      </c>
      <c r="F4" s="470" t="s">
        <v>6</v>
      </c>
      <c r="G4" s="471"/>
    </row>
    <row r="5" ht="10.5" customHeight="1" thickBot="1"/>
    <row r="6" spans="1:9" ht="39" customHeight="1" thickBot="1" thickTop="1">
      <c r="A6" s="15" t="s">
        <v>221</v>
      </c>
      <c r="B6" s="8" t="s">
        <v>26</v>
      </c>
      <c r="C6" s="8" t="s">
        <v>27</v>
      </c>
      <c r="D6" s="8" t="s">
        <v>28</v>
      </c>
      <c r="E6" s="8" t="s">
        <v>29</v>
      </c>
      <c r="F6" s="8" t="s">
        <v>30</v>
      </c>
      <c r="G6" s="8" t="s">
        <v>31</v>
      </c>
      <c r="H6" s="289"/>
      <c r="I6" s="21"/>
    </row>
    <row r="7" spans="1:80" s="100" customFormat="1" ht="76.5" customHeight="1" thickBot="1" thickTop="1">
      <c r="A7" s="98" t="s">
        <v>102</v>
      </c>
      <c r="B7" s="98" t="s">
        <v>70</v>
      </c>
      <c r="C7" s="99" t="s">
        <v>69</v>
      </c>
      <c r="D7" s="99" t="s">
        <v>133</v>
      </c>
      <c r="E7" s="99" t="s">
        <v>205</v>
      </c>
      <c r="F7" s="99" t="s">
        <v>206</v>
      </c>
      <c r="G7" s="99" t="s">
        <v>207</v>
      </c>
      <c r="H7" s="287"/>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row>
    <row r="8" spans="1:80" s="100" customFormat="1" ht="90" customHeight="1" thickBot="1" thickTop="1">
      <c r="A8" s="98" t="s">
        <v>119</v>
      </c>
      <c r="B8" s="98" t="s">
        <v>70</v>
      </c>
      <c r="C8" s="99" t="s">
        <v>69</v>
      </c>
      <c r="D8" s="99" t="s">
        <v>121</v>
      </c>
      <c r="E8" s="99" t="s">
        <v>208</v>
      </c>
      <c r="F8" s="99" t="s">
        <v>122</v>
      </c>
      <c r="G8" s="99" t="s">
        <v>123</v>
      </c>
      <c r="H8" s="287"/>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row>
    <row r="9" spans="1:80" s="100" customFormat="1" ht="94.5" customHeight="1" thickBot="1" thickTop="1">
      <c r="A9" s="98" t="s">
        <v>139</v>
      </c>
      <c r="B9" s="98" t="s">
        <v>70</v>
      </c>
      <c r="C9" s="99" t="s">
        <v>69</v>
      </c>
      <c r="D9" s="99" t="s">
        <v>154</v>
      </c>
      <c r="E9" s="99" t="s">
        <v>209</v>
      </c>
      <c r="F9" s="99" t="s">
        <v>155</v>
      </c>
      <c r="G9" s="99" t="s">
        <v>156</v>
      </c>
      <c r="H9" s="287"/>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row>
    <row r="10" spans="1:80" s="100" customFormat="1" ht="96.75" customHeight="1" thickBot="1" thickTop="1">
      <c r="A10" s="98" t="s">
        <v>140</v>
      </c>
      <c r="B10" s="98" t="s">
        <v>70</v>
      </c>
      <c r="C10" s="99" t="s">
        <v>69</v>
      </c>
      <c r="D10" s="99" t="s">
        <v>159</v>
      </c>
      <c r="E10" s="99" t="s">
        <v>210</v>
      </c>
      <c r="F10" s="99" t="s">
        <v>160</v>
      </c>
      <c r="G10" s="99" t="s">
        <v>161</v>
      </c>
      <c r="H10" s="287"/>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row>
    <row r="11" spans="1:80" s="100" customFormat="1" ht="96" customHeight="1" thickBot="1" thickTop="1">
      <c r="A11" s="98" t="s">
        <v>315</v>
      </c>
      <c r="B11" s="98" t="s">
        <v>70</v>
      </c>
      <c r="C11" s="99" t="s">
        <v>69</v>
      </c>
      <c r="D11" s="99" t="s">
        <v>323</v>
      </c>
      <c r="E11" s="104" t="s">
        <v>316</v>
      </c>
      <c r="F11" s="104" t="s">
        <v>322</v>
      </c>
      <c r="G11" s="99" t="s">
        <v>267</v>
      </c>
      <c r="H11" s="287"/>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row>
    <row r="12" spans="1:80" s="100" customFormat="1" ht="107.25" customHeight="1" thickBot="1" thickTop="1">
      <c r="A12" s="98" t="s">
        <v>317</v>
      </c>
      <c r="B12" s="98" t="s">
        <v>70</v>
      </c>
      <c r="C12" s="99" t="s">
        <v>69</v>
      </c>
      <c r="D12" s="99" t="s">
        <v>327</v>
      </c>
      <c r="E12" s="104" t="s">
        <v>318</v>
      </c>
      <c r="F12" s="99" t="s">
        <v>322</v>
      </c>
      <c r="G12" s="99" t="s">
        <v>326</v>
      </c>
      <c r="H12" s="287"/>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row>
    <row r="13" spans="1:80" s="108" customFormat="1" ht="116.25" customHeight="1" thickBot="1" thickTop="1">
      <c r="A13" s="98" t="s">
        <v>376</v>
      </c>
      <c r="B13" s="105" t="s">
        <v>70</v>
      </c>
      <c r="C13" s="106" t="s">
        <v>69</v>
      </c>
      <c r="D13" s="106" t="s">
        <v>388</v>
      </c>
      <c r="E13" s="107" t="s">
        <v>377</v>
      </c>
      <c r="F13" s="106" t="s">
        <v>387</v>
      </c>
      <c r="G13" s="106" t="s">
        <v>389</v>
      </c>
      <c r="H13" s="290"/>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1:80" s="108" customFormat="1" ht="93" customHeight="1" thickBot="1" thickTop="1">
      <c r="A14" s="98" t="s">
        <v>378</v>
      </c>
      <c r="B14" s="105" t="s">
        <v>70</v>
      </c>
      <c r="C14" s="106" t="s">
        <v>69</v>
      </c>
      <c r="D14" s="106" t="s">
        <v>396</v>
      </c>
      <c r="E14" s="107" t="s">
        <v>379</v>
      </c>
      <c r="F14" s="106" t="s">
        <v>395</v>
      </c>
      <c r="G14" s="106" t="s">
        <v>397</v>
      </c>
      <c r="H14" s="290"/>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row>
    <row r="15" spans="1:80" s="108" customFormat="1" ht="150.75" customHeight="1" thickBot="1" thickTop="1">
      <c r="A15" s="98" t="s">
        <v>530</v>
      </c>
      <c r="B15" s="105" t="s">
        <v>70</v>
      </c>
      <c r="C15" s="106" t="s">
        <v>69</v>
      </c>
      <c r="D15" s="106" t="s">
        <v>537</v>
      </c>
      <c r="E15" s="107" t="s">
        <v>533</v>
      </c>
      <c r="F15" s="106" t="s">
        <v>536</v>
      </c>
      <c r="G15" s="106" t="s">
        <v>538</v>
      </c>
      <c r="H15" s="290"/>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row>
    <row r="16" spans="1:80" s="108" customFormat="1" ht="102.75" customHeight="1" thickBot="1" thickTop="1">
      <c r="A16" s="98" t="s">
        <v>531</v>
      </c>
      <c r="B16" s="105" t="s">
        <v>70</v>
      </c>
      <c r="C16" s="106" t="s">
        <v>69</v>
      </c>
      <c r="D16" s="106" t="s">
        <v>556</v>
      </c>
      <c r="E16" s="107" t="s">
        <v>534</v>
      </c>
      <c r="F16" s="106" t="s">
        <v>555</v>
      </c>
      <c r="G16" s="106" t="s">
        <v>557</v>
      </c>
      <c r="H16" s="290"/>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row>
    <row r="17" spans="1:80" s="108" customFormat="1" ht="136.5" customHeight="1" thickBot="1" thickTop="1">
      <c r="A17" s="98" t="s">
        <v>532</v>
      </c>
      <c r="B17" s="105" t="s">
        <v>70</v>
      </c>
      <c r="C17" s="106" t="s">
        <v>69</v>
      </c>
      <c r="D17" s="106" t="s">
        <v>746</v>
      </c>
      <c r="E17" s="107" t="s">
        <v>535</v>
      </c>
      <c r="F17" s="106" t="s">
        <v>747</v>
      </c>
      <c r="G17" s="106" t="s">
        <v>748</v>
      </c>
      <c r="H17" s="290"/>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row>
    <row r="18" spans="1:80" s="38" customFormat="1" ht="74.25" customHeight="1" thickBot="1" thickTop="1">
      <c r="A18" s="118" t="s">
        <v>103</v>
      </c>
      <c r="B18" s="118" t="s">
        <v>72</v>
      </c>
      <c r="C18" s="119" t="s">
        <v>71</v>
      </c>
      <c r="D18" s="119" t="s">
        <v>134</v>
      </c>
      <c r="E18" s="120" t="s">
        <v>113</v>
      </c>
      <c r="F18" s="118" t="s">
        <v>115</v>
      </c>
      <c r="G18" s="118" t="s">
        <v>116</v>
      </c>
      <c r="H18" s="287"/>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row>
    <row r="19" spans="1:80" s="38" customFormat="1" ht="64.5" customHeight="1" thickBot="1" thickTop="1">
      <c r="A19" s="118" t="s">
        <v>114</v>
      </c>
      <c r="B19" s="118" t="s">
        <v>72</v>
      </c>
      <c r="C19" s="119" t="s">
        <v>71</v>
      </c>
      <c r="D19" s="119" t="s">
        <v>134</v>
      </c>
      <c r="E19" s="121" t="s">
        <v>113</v>
      </c>
      <c r="F19" s="118" t="s">
        <v>115</v>
      </c>
      <c r="G19" s="118" t="s">
        <v>116</v>
      </c>
      <c r="H19" s="287"/>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row>
    <row r="20" spans="1:80" s="38" customFormat="1" ht="83.25" customHeight="1" thickBot="1" thickTop="1">
      <c r="A20" s="118" t="s">
        <v>368</v>
      </c>
      <c r="B20" s="118" t="s">
        <v>72</v>
      </c>
      <c r="C20" s="119" t="s">
        <v>71</v>
      </c>
      <c r="D20" s="119" t="s">
        <v>135</v>
      </c>
      <c r="E20" s="343" t="s">
        <v>211</v>
      </c>
      <c r="F20" s="118" t="s">
        <v>129</v>
      </c>
      <c r="G20" s="118" t="s">
        <v>128</v>
      </c>
      <c r="H20" s="287"/>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row>
    <row r="21" spans="1:80" s="38" customFormat="1" ht="65.25" customHeight="1" thickBot="1" thickTop="1">
      <c r="A21" s="118" t="s">
        <v>265</v>
      </c>
      <c r="B21" s="118" t="s">
        <v>72</v>
      </c>
      <c r="C21" s="119" t="s">
        <v>71</v>
      </c>
      <c r="D21" s="119" t="s">
        <v>282</v>
      </c>
      <c r="E21" s="128" t="s">
        <v>266</v>
      </c>
      <c r="F21" s="118" t="s">
        <v>280</v>
      </c>
      <c r="G21" s="118" t="s">
        <v>281</v>
      </c>
      <c r="H21" s="287"/>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row>
    <row r="22" spans="1:80" s="38" customFormat="1" ht="60.75" customHeight="1" thickBot="1" thickTop="1">
      <c r="A22" s="118" t="s">
        <v>333</v>
      </c>
      <c r="B22" s="118" t="s">
        <v>72</v>
      </c>
      <c r="C22" s="119" t="s">
        <v>71</v>
      </c>
      <c r="D22" s="119" t="s">
        <v>341</v>
      </c>
      <c r="E22" s="128" t="s">
        <v>334</v>
      </c>
      <c r="F22" s="118" t="s">
        <v>132</v>
      </c>
      <c r="G22" s="118" t="s">
        <v>236</v>
      </c>
      <c r="H22" s="287"/>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row>
    <row r="23" spans="1:80" s="38" customFormat="1" ht="81.75" customHeight="1" thickBot="1" thickTop="1">
      <c r="A23" s="118" t="s">
        <v>335</v>
      </c>
      <c r="B23" s="118" t="s">
        <v>72</v>
      </c>
      <c r="C23" s="119" t="s">
        <v>71</v>
      </c>
      <c r="D23" s="119" t="s">
        <v>344</v>
      </c>
      <c r="E23" s="128" t="s">
        <v>336</v>
      </c>
      <c r="F23" s="118" t="s">
        <v>343</v>
      </c>
      <c r="G23" s="118" t="s">
        <v>345</v>
      </c>
      <c r="H23" s="287"/>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row>
    <row r="24" spans="1:80" s="38" customFormat="1" ht="82.5" customHeight="1" thickBot="1" thickTop="1">
      <c r="A24" s="118" t="s">
        <v>337</v>
      </c>
      <c r="B24" s="118" t="s">
        <v>72</v>
      </c>
      <c r="C24" s="119" t="s">
        <v>71</v>
      </c>
      <c r="D24" s="119" t="s">
        <v>348</v>
      </c>
      <c r="E24" s="128" t="s">
        <v>338</v>
      </c>
      <c r="F24" s="118" t="s">
        <v>349</v>
      </c>
      <c r="G24" s="118" t="s">
        <v>350</v>
      </c>
      <c r="H24" s="287"/>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row>
    <row r="25" spans="1:80" s="38" customFormat="1" ht="79.5" customHeight="1" thickBot="1" thickTop="1">
      <c r="A25" s="118" t="s">
        <v>339</v>
      </c>
      <c r="B25" s="118" t="s">
        <v>72</v>
      </c>
      <c r="C25" s="119" t="s">
        <v>71</v>
      </c>
      <c r="D25" s="119" t="s">
        <v>354</v>
      </c>
      <c r="E25" s="128" t="s">
        <v>340</v>
      </c>
      <c r="F25" s="118" t="s">
        <v>352</v>
      </c>
      <c r="G25" s="118" t="s">
        <v>353</v>
      </c>
      <c r="H25" s="287"/>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row>
    <row r="26" spans="1:80" s="38" customFormat="1" ht="137.25" customHeight="1" thickBot="1" thickTop="1">
      <c r="A26" s="118" t="s">
        <v>591</v>
      </c>
      <c r="B26" s="118" t="s">
        <v>72</v>
      </c>
      <c r="C26" s="119" t="s">
        <v>71</v>
      </c>
      <c r="D26" s="119" t="s">
        <v>599</v>
      </c>
      <c r="E26" s="128" t="s">
        <v>592</v>
      </c>
      <c r="F26" s="118" t="s">
        <v>598</v>
      </c>
      <c r="G26" s="118" t="s">
        <v>600</v>
      </c>
      <c r="H26" s="287"/>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row>
    <row r="27" spans="1:80" s="38" customFormat="1" ht="79.5" customHeight="1" thickBot="1" thickTop="1">
      <c r="A27" s="118" t="s">
        <v>593</v>
      </c>
      <c r="B27" s="118" t="s">
        <v>72</v>
      </c>
      <c r="C27" s="119" t="s">
        <v>71</v>
      </c>
      <c r="D27" s="119" t="s">
        <v>605</v>
      </c>
      <c r="E27" s="128" t="s">
        <v>594</v>
      </c>
      <c r="F27" s="118" t="s">
        <v>604</v>
      </c>
      <c r="G27" s="118" t="s">
        <v>606</v>
      </c>
      <c r="H27" s="287"/>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row>
    <row r="28" spans="1:80" s="38" customFormat="1" ht="79.5" customHeight="1" thickBot="1" thickTop="1">
      <c r="A28" s="118" t="s">
        <v>595</v>
      </c>
      <c r="B28" s="118" t="s">
        <v>72</v>
      </c>
      <c r="C28" s="119" t="s">
        <v>71</v>
      </c>
      <c r="D28" s="119" t="s">
        <v>610</v>
      </c>
      <c r="E28" s="128" t="s">
        <v>596</v>
      </c>
      <c r="F28" s="118" t="s">
        <v>609</v>
      </c>
      <c r="G28" s="118" t="s">
        <v>611</v>
      </c>
      <c r="H28" s="287"/>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row>
    <row r="29" spans="1:80" s="38" customFormat="1" ht="79.5" customHeight="1" thickBot="1" thickTop="1">
      <c r="A29" s="118" t="s">
        <v>590</v>
      </c>
      <c r="B29" s="118" t="s">
        <v>72</v>
      </c>
      <c r="C29" s="119" t="s">
        <v>71</v>
      </c>
      <c r="D29" s="119" t="s">
        <v>614</v>
      </c>
      <c r="E29" s="128" t="s">
        <v>597</v>
      </c>
      <c r="F29" s="118" t="s">
        <v>613</v>
      </c>
      <c r="G29" s="118" t="s">
        <v>615</v>
      </c>
      <c r="H29" s="287"/>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row>
    <row r="30" spans="1:80" s="125" customFormat="1" ht="93" customHeight="1" thickBot="1" thickTop="1">
      <c r="A30" s="133" t="s">
        <v>104</v>
      </c>
      <c r="B30" s="133" t="s">
        <v>73</v>
      </c>
      <c r="C30" s="134" t="s">
        <v>74</v>
      </c>
      <c r="D30" s="134" t="s">
        <v>75</v>
      </c>
      <c r="E30" s="134" t="s">
        <v>212</v>
      </c>
      <c r="F30" s="134" t="s">
        <v>77</v>
      </c>
      <c r="G30" s="134" t="s">
        <v>78</v>
      </c>
      <c r="H30" s="287"/>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row>
    <row r="31" spans="1:80" s="125" customFormat="1" ht="112.5" customHeight="1" thickBot="1" thickTop="1">
      <c r="A31" s="133" t="s">
        <v>184</v>
      </c>
      <c r="B31" s="133" t="s">
        <v>73</v>
      </c>
      <c r="C31" s="134" t="s">
        <v>74</v>
      </c>
      <c r="D31" s="134" t="s">
        <v>76</v>
      </c>
      <c r="E31" s="134" t="s">
        <v>79</v>
      </c>
      <c r="F31" s="134" t="s">
        <v>80</v>
      </c>
      <c r="G31" s="134" t="s">
        <v>81</v>
      </c>
      <c r="H31" s="287"/>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row>
    <row r="32" spans="1:80" s="125" customFormat="1" ht="93.75" customHeight="1" thickBot="1" thickTop="1">
      <c r="A32" s="133" t="s">
        <v>141</v>
      </c>
      <c r="B32" s="133" t="s">
        <v>73</v>
      </c>
      <c r="C32" s="134" t="s">
        <v>74</v>
      </c>
      <c r="D32" s="134" t="s">
        <v>135</v>
      </c>
      <c r="E32" s="134" t="s">
        <v>215</v>
      </c>
      <c r="F32" s="133" t="s">
        <v>129</v>
      </c>
      <c r="G32" s="133" t="s">
        <v>128</v>
      </c>
      <c r="H32" s="287"/>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row>
    <row r="33" spans="1:80" s="125" customFormat="1" ht="74.25" customHeight="1" thickBot="1" thickTop="1">
      <c r="A33" s="133" t="s">
        <v>285</v>
      </c>
      <c r="B33" s="133" t="s">
        <v>73</v>
      </c>
      <c r="C33" s="134" t="s">
        <v>74</v>
      </c>
      <c r="D33" s="134" t="s">
        <v>310</v>
      </c>
      <c r="E33" s="235" t="s">
        <v>286</v>
      </c>
      <c r="F33" s="134" t="s">
        <v>309</v>
      </c>
      <c r="G33" s="134" t="s">
        <v>311</v>
      </c>
      <c r="H33" s="287"/>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row>
    <row r="34" spans="1:80" s="125" customFormat="1" ht="125.25" customHeight="1" thickBot="1" thickTop="1">
      <c r="A34" s="133" t="s">
        <v>487</v>
      </c>
      <c r="B34" s="133" t="s">
        <v>73</v>
      </c>
      <c r="C34" s="134" t="s">
        <v>74</v>
      </c>
      <c r="D34" s="134" t="s">
        <v>496</v>
      </c>
      <c r="E34" s="234" t="s">
        <v>491</v>
      </c>
      <c r="F34" s="134" t="s">
        <v>495</v>
      </c>
      <c r="G34" s="134" t="s">
        <v>497</v>
      </c>
      <c r="H34" s="287"/>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row>
    <row r="35" spans="1:80" s="125" customFormat="1" ht="110.25" customHeight="1" thickBot="1" thickTop="1">
      <c r="A35" s="133" t="s">
        <v>488</v>
      </c>
      <c r="B35" s="133" t="s">
        <v>73</v>
      </c>
      <c r="C35" s="134" t="s">
        <v>74</v>
      </c>
      <c r="D35" s="134" t="s">
        <v>506</v>
      </c>
      <c r="E35" s="233" t="s">
        <v>492</v>
      </c>
      <c r="F35" s="134" t="s">
        <v>502</v>
      </c>
      <c r="G35" s="134" t="s">
        <v>503</v>
      </c>
      <c r="H35" s="287"/>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row>
    <row r="36" spans="1:80" s="125" customFormat="1" ht="74.25" customHeight="1" thickBot="1" thickTop="1">
      <c r="A36" s="133" t="s">
        <v>489</v>
      </c>
      <c r="B36" s="133" t="s">
        <v>73</v>
      </c>
      <c r="C36" s="134" t="s">
        <v>74</v>
      </c>
      <c r="D36" s="134" t="s">
        <v>507</v>
      </c>
      <c r="E36" s="232" t="s">
        <v>493</v>
      </c>
      <c r="F36" s="134" t="s">
        <v>508</v>
      </c>
      <c r="G36" s="134" t="s">
        <v>509</v>
      </c>
      <c r="H36" s="287"/>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row>
    <row r="37" spans="1:80" s="125" customFormat="1" ht="74.25" customHeight="1" thickBot="1" thickTop="1">
      <c r="A37" s="133" t="s">
        <v>490</v>
      </c>
      <c r="B37" s="133" t="s">
        <v>73</v>
      </c>
      <c r="C37" s="134" t="s">
        <v>74</v>
      </c>
      <c r="D37" s="134" t="s">
        <v>726</v>
      </c>
      <c r="E37" s="232" t="s">
        <v>494</v>
      </c>
      <c r="F37" s="134" t="s">
        <v>727</v>
      </c>
      <c r="G37" s="134" t="s">
        <v>728</v>
      </c>
      <c r="H37" s="287"/>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row>
    <row r="38" spans="1:80" s="141" customFormat="1" ht="111.75" customHeight="1" thickBot="1" thickTop="1">
      <c r="A38" s="206" t="s">
        <v>270</v>
      </c>
      <c r="B38" s="206" t="s">
        <v>82</v>
      </c>
      <c r="C38" s="137" t="s">
        <v>245</v>
      </c>
      <c r="D38" s="208" t="s">
        <v>274</v>
      </c>
      <c r="E38" s="197" t="s">
        <v>269</v>
      </c>
      <c r="F38" s="139" t="s">
        <v>275</v>
      </c>
      <c r="G38" s="140" t="s">
        <v>276</v>
      </c>
      <c r="H38" s="287"/>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row>
    <row r="39" spans="1:80" s="198" customFormat="1" ht="123.75" customHeight="1" thickBot="1" thickTop="1">
      <c r="A39" s="206" t="s">
        <v>455</v>
      </c>
      <c r="B39" s="206" t="s">
        <v>82</v>
      </c>
      <c r="C39" s="137" t="s">
        <v>245</v>
      </c>
      <c r="D39" s="210" t="s">
        <v>459</v>
      </c>
      <c r="E39" s="209" t="s">
        <v>454</v>
      </c>
      <c r="F39" s="205" t="s">
        <v>465</v>
      </c>
      <c r="G39" s="140" t="s">
        <v>458</v>
      </c>
      <c r="H39" s="291"/>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row>
    <row r="40" spans="1:80" s="198" customFormat="1" ht="103.5" customHeight="1" thickBot="1" thickTop="1">
      <c r="A40" s="206" t="s">
        <v>457</v>
      </c>
      <c r="B40" s="206" t="s">
        <v>82</v>
      </c>
      <c r="C40" s="137" t="s">
        <v>245</v>
      </c>
      <c r="D40" s="140" t="s">
        <v>467</v>
      </c>
      <c r="E40" s="211" t="s">
        <v>456</v>
      </c>
      <c r="F40" s="212" t="s">
        <v>469</v>
      </c>
      <c r="G40" s="140" t="s">
        <v>468</v>
      </c>
      <c r="H40" s="291"/>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row>
    <row r="41" spans="1:80" s="198" customFormat="1" ht="110.25" customHeight="1" thickBot="1" thickTop="1">
      <c r="A41" s="207" t="s">
        <v>452</v>
      </c>
      <c r="B41" s="207" t="s">
        <v>82</v>
      </c>
      <c r="C41" s="139" t="s">
        <v>245</v>
      </c>
      <c r="D41" s="138" t="s">
        <v>476</v>
      </c>
      <c r="E41" s="139" t="s">
        <v>453</v>
      </c>
      <c r="F41" s="205" t="s">
        <v>474</v>
      </c>
      <c r="G41" s="140" t="s">
        <v>475</v>
      </c>
      <c r="H41" s="291"/>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row>
    <row r="42" spans="1:80" s="198" customFormat="1" ht="110.25" customHeight="1" thickBot="1" thickTop="1">
      <c r="A42" s="207" t="s">
        <v>638</v>
      </c>
      <c r="B42" s="207" t="s">
        <v>82</v>
      </c>
      <c r="C42" s="139" t="s">
        <v>245</v>
      </c>
      <c r="D42" s="340" t="s">
        <v>641</v>
      </c>
      <c r="E42" s="339" t="s">
        <v>637</v>
      </c>
      <c r="F42" s="205" t="s">
        <v>643</v>
      </c>
      <c r="G42" s="140" t="s">
        <v>644</v>
      </c>
      <c r="H42" s="291"/>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row>
    <row r="43" spans="1:80" s="198" customFormat="1" ht="110.25" customHeight="1" thickBot="1" thickTop="1">
      <c r="A43" s="207" t="s">
        <v>639</v>
      </c>
      <c r="B43" s="207" t="s">
        <v>82</v>
      </c>
      <c r="C43" s="139" t="s">
        <v>245</v>
      </c>
      <c r="D43" s="139" t="s">
        <v>642</v>
      </c>
      <c r="E43" s="339" t="s">
        <v>640</v>
      </c>
      <c r="F43" s="205" t="s">
        <v>645</v>
      </c>
      <c r="G43" s="140" t="s">
        <v>646</v>
      </c>
      <c r="H43" s="291"/>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row>
    <row r="44" spans="1:80" s="160" customFormat="1" ht="97.5" customHeight="1" thickBot="1" thickTop="1">
      <c r="A44" s="126" t="s">
        <v>287</v>
      </c>
      <c r="B44" s="126" t="s">
        <v>84</v>
      </c>
      <c r="C44" s="158" t="s">
        <v>83</v>
      </c>
      <c r="D44" s="127" t="s">
        <v>306</v>
      </c>
      <c r="E44" s="159" t="s">
        <v>288</v>
      </c>
      <c r="F44" s="127" t="s">
        <v>305</v>
      </c>
      <c r="G44" s="127" t="s">
        <v>307</v>
      </c>
      <c r="H44" s="293"/>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row>
    <row r="45" spans="1:80" s="85" customFormat="1" ht="99" customHeight="1" thickBot="1" thickTop="1">
      <c r="A45" s="126" t="s">
        <v>440</v>
      </c>
      <c r="B45" s="162" t="s">
        <v>84</v>
      </c>
      <c r="C45" s="158" t="s">
        <v>83</v>
      </c>
      <c r="D45" s="127" t="s">
        <v>443</v>
      </c>
      <c r="E45" s="188" t="s">
        <v>441</v>
      </c>
      <c r="F45" s="127" t="s">
        <v>442</v>
      </c>
      <c r="G45" s="127" t="s">
        <v>444</v>
      </c>
      <c r="H45" s="287"/>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row>
    <row r="46" spans="1:80" s="85" customFormat="1" ht="99" customHeight="1" thickBot="1" thickTop="1">
      <c r="A46" s="126" t="s">
        <v>621</v>
      </c>
      <c r="B46" s="162" t="s">
        <v>84</v>
      </c>
      <c r="C46" s="158" t="s">
        <v>83</v>
      </c>
      <c r="D46" s="127" t="s">
        <v>624</v>
      </c>
      <c r="E46" s="188" t="s">
        <v>622</v>
      </c>
      <c r="F46" s="127" t="s">
        <v>623</v>
      </c>
      <c r="G46" s="127" t="s">
        <v>615</v>
      </c>
      <c r="H46" s="287"/>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row>
    <row r="47" spans="1:80" s="132" customFormat="1" ht="117.75" customHeight="1" thickBot="1" thickTop="1">
      <c r="A47" s="130" t="s">
        <v>413</v>
      </c>
      <c r="B47" s="130" t="s">
        <v>85</v>
      </c>
      <c r="C47" s="131" t="s">
        <v>331</v>
      </c>
      <c r="D47" s="131" t="s">
        <v>427</v>
      </c>
      <c r="E47" s="169" t="s">
        <v>414</v>
      </c>
      <c r="F47" s="131" t="s">
        <v>132</v>
      </c>
      <c r="G47" s="131" t="s">
        <v>332</v>
      </c>
      <c r="H47" s="287"/>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row>
    <row r="48" spans="1:80" s="132" customFormat="1" ht="117.75" customHeight="1" thickBot="1" thickTop="1">
      <c r="A48" s="130" t="s">
        <v>415</v>
      </c>
      <c r="B48" s="130" t="s">
        <v>85</v>
      </c>
      <c r="C48" s="131" t="s">
        <v>331</v>
      </c>
      <c r="D48" s="131" t="s">
        <v>431</v>
      </c>
      <c r="E48" s="169" t="s">
        <v>416</v>
      </c>
      <c r="F48" s="131" t="s">
        <v>421</v>
      </c>
      <c r="G48" s="131" t="s">
        <v>422</v>
      </c>
      <c r="H48" s="287"/>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row>
    <row r="49" spans="1:80" s="132" customFormat="1" ht="117.75" customHeight="1" thickBot="1" thickTop="1">
      <c r="A49" s="130" t="s">
        <v>417</v>
      </c>
      <c r="B49" s="130" t="s">
        <v>85</v>
      </c>
      <c r="C49" s="131" t="s">
        <v>331</v>
      </c>
      <c r="D49" s="131" t="s">
        <v>432</v>
      </c>
      <c r="E49" s="169" t="s">
        <v>418</v>
      </c>
      <c r="F49" s="131" t="s">
        <v>434</v>
      </c>
      <c r="G49" s="131" t="s">
        <v>433</v>
      </c>
      <c r="H49" s="287"/>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row>
    <row r="50" spans="1:80" s="132" customFormat="1" ht="117.75" customHeight="1" thickBot="1" thickTop="1">
      <c r="A50" s="130" t="s">
        <v>419</v>
      </c>
      <c r="B50" s="130" t="s">
        <v>85</v>
      </c>
      <c r="C50" s="131" t="s">
        <v>331</v>
      </c>
      <c r="D50" s="131" t="s">
        <v>446</v>
      </c>
      <c r="E50" s="169" t="s">
        <v>420</v>
      </c>
      <c r="F50" s="131" t="s">
        <v>447</v>
      </c>
      <c r="G50" s="131" t="s">
        <v>448</v>
      </c>
      <c r="H50" s="287"/>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row>
    <row r="51" spans="1:80" s="111" customFormat="1" ht="90" customHeight="1" thickBot="1" thickTop="1">
      <c r="A51" s="112" t="s">
        <v>369</v>
      </c>
      <c r="B51" s="112" t="s">
        <v>380</v>
      </c>
      <c r="C51" s="113" t="s">
        <v>95</v>
      </c>
      <c r="D51" s="172" t="s">
        <v>374</v>
      </c>
      <c r="E51" s="173" t="s">
        <v>373</v>
      </c>
      <c r="F51" s="174" t="s">
        <v>375</v>
      </c>
      <c r="G51" s="175" t="s">
        <v>127</v>
      </c>
      <c r="H51" s="287"/>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row>
    <row r="52" spans="1:80" s="111" customFormat="1" ht="93.75" customHeight="1" thickBot="1" thickTop="1">
      <c r="A52" s="112" t="s">
        <v>384</v>
      </c>
      <c r="B52" s="112" t="s">
        <v>385</v>
      </c>
      <c r="C52" s="112" t="s">
        <v>95</v>
      </c>
      <c r="D52" s="172" t="s">
        <v>402</v>
      </c>
      <c r="E52" s="112" t="s">
        <v>386</v>
      </c>
      <c r="F52" s="112" t="s">
        <v>400</v>
      </c>
      <c r="G52" s="112" t="s">
        <v>401</v>
      </c>
      <c r="H52" s="287"/>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row>
    <row r="53" spans="1:80" s="111" customFormat="1" ht="96" customHeight="1" thickBot="1" thickTop="1">
      <c r="A53" s="112" t="s">
        <v>381</v>
      </c>
      <c r="B53" s="112" t="s">
        <v>382</v>
      </c>
      <c r="C53" s="113" t="s">
        <v>95</v>
      </c>
      <c r="D53" s="172" t="s">
        <v>405</v>
      </c>
      <c r="E53" s="174" t="s">
        <v>383</v>
      </c>
      <c r="F53" s="174" t="s">
        <v>403</v>
      </c>
      <c r="G53" s="174" t="s">
        <v>404</v>
      </c>
      <c r="H53" s="287"/>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row>
    <row r="54" spans="1:80" s="111" customFormat="1" ht="96.75" customHeight="1" thickBot="1" thickTop="1">
      <c r="A54" s="112" t="s">
        <v>406</v>
      </c>
      <c r="B54" s="112" t="s">
        <v>407</v>
      </c>
      <c r="C54" s="113" t="s">
        <v>95</v>
      </c>
      <c r="D54" s="172" t="s">
        <v>411</v>
      </c>
      <c r="E54" s="174" t="s">
        <v>408</v>
      </c>
      <c r="F54" s="174" t="s">
        <v>409</v>
      </c>
      <c r="G54" s="174" t="s">
        <v>410</v>
      </c>
      <c r="H54" s="287"/>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row>
    <row r="55" spans="1:80" s="111" customFormat="1" ht="96.75" customHeight="1" thickBot="1" thickTop="1">
      <c r="A55" s="112" t="s">
        <v>482</v>
      </c>
      <c r="B55" s="112" t="s">
        <v>483</v>
      </c>
      <c r="C55" s="113" t="s">
        <v>95</v>
      </c>
      <c r="D55" s="172" t="s">
        <v>513</v>
      </c>
      <c r="E55" s="174" t="s">
        <v>484</v>
      </c>
      <c r="F55" s="174" t="s">
        <v>512</v>
      </c>
      <c r="G55" s="174" t="s">
        <v>514</v>
      </c>
      <c r="H55" s="287"/>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row>
    <row r="56" spans="1:80" s="125" customFormat="1" ht="96" customHeight="1" thickBot="1" thickTop="1">
      <c r="A56" s="133" t="s">
        <v>142</v>
      </c>
      <c r="B56" s="133" t="s">
        <v>87</v>
      </c>
      <c r="C56" s="134" t="s">
        <v>86</v>
      </c>
      <c r="D56" s="181" t="s">
        <v>167</v>
      </c>
      <c r="E56" s="181" t="s">
        <v>213</v>
      </c>
      <c r="F56" s="133" t="s">
        <v>238</v>
      </c>
      <c r="G56" s="134" t="s">
        <v>237</v>
      </c>
      <c r="H56" s="287"/>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row>
    <row r="57" spans="1:80" s="125" customFormat="1" ht="99" customHeight="1" thickBot="1" thickTop="1">
      <c r="A57" s="133" t="s">
        <v>172</v>
      </c>
      <c r="B57" s="133" t="s">
        <v>87</v>
      </c>
      <c r="C57" s="134" t="s">
        <v>86</v>
      </c>
      <c r="D57" s="181" t="s">
        <v>173</v>
      </c>
      <c r="E57" s="181" t="s">
        <v>229</v>
      </c>
      <c r="F57" s="181" t="s">
        <v>240</v>
      </c>
      <c r="G57" s="183" t="s">
        <v>239</v>
      </c>
      <c r="H57" s="287"/>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row>
    <row r="58" spans="1:80" s="125" customFormat="1" ht="81" customHeight="1" thickBot="1" thickTop="1">
      <c r="A58" s="184" t="s">
        <v>194</v>
      </c>
      <c r="B58" s="133" t="s">
        <v>87</v>
      </c>
      <c r="C58" s="134" t="s">
        <v>86</v>
      </c>
      <c r="D58" s="58" t="s">
        <v>196</v>
      </c>
      <c r="E58" s="181" t="s">
        <v>246</v>
      </c>
      <c r="F58" s="181" t="s">
        <v>218</v>
      </c>
      <c r="G58" s="183" t="s">
        <v>219</v>
      </c>
      <c r="H58" s="287"/>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row>
    <row r="59" spans="1:80" s="125" customFormat="1" ht="115.5" customHeight="1" thickBot="1" thickTop="1">
      <c r="A59" s="133" t="s">
        <v>655</v>
      </c>
      <c r="B59" s="133" t="s">
        <v>654</v>
      </c>
      <c r="C59" s="134" t="s">
        <v>86</v>
      </c>
      <c r="D59" s="181" t="s">
        <v>659</v>
      </c>
      <c r="E59" s="181" t="s">
        <v>657</v>
      </c>
      <c r="F59" s="181" t="s">
        <v>658</v>
      </c>
      <c r="G59" s="183" t="s">
        <v>660</v>
      </c>
      <c r="H59" s="287"/>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row>
    <row r="60" spans="1:80" s="125" customFormat="1" ht="81" customHeight="1" thickBot="1" thickTop="1">
      <c r="A60" s="133" t="s">
        <v>656</v>
      </c>
      <c r="B60" s="133" t="s">
        <v>654</v>
      </c>
      <c r="C60" s="134" t="s">
        <v>86</v>
      </c>
      <c r="D60" s="181" t="s">
        <v>666</v>
      </c>
      <c r="E60" s="181" t="s">
        <v>664</v>
      </c>
      <c r="F60" s="181" t="s">
        <v>665</v>
      </c>
      <c r="G60" s="183" t="s">
        <v>667</v>
      </c>
      <c r="H60" s="287"/>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row>
    <row r="61" spans="1:80" s="85" customFormat="1" ht="87" customHeight="1" thickBot="1" thickTop="1">
      <c r="A61" s="126" t="s">
        <v>107</v>
      </c>
      <c r="B61" s="126" t="s">
        <v>120</v>
      </c>
      <c r="C61" s="127" t="s">
        <v>88</v>
      </c>
      <c r="D61" s="127" t="s">
        <v>136</v>
      </c>
      <c r="E61" s="127" t="s">
        <v>89</v>
      </c>
      <c r="F61" s="126" t="s">
        <v>90</v>
      </c>
      <c r="G61" s="189" t="s">
        <v>91</v>
      </c>
      <c r="H61" s="287"/>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row>
    <row r="62" spans="1:80" s="85" customFormat="1" ht="74.25" customHeight="1" thickBot="1" thickTop="1">
      <c r="A62" s="126" t="s">
        <v>272</v>
      </c>
      <c r="B62" s="126" t="s">
        <v>120</v>
      </c>
      <c r="C62" s="127" t="s">
        <v>88</v>
      </c>
      <c r="D62" s="88" t="s">
        <v>198</v>
      </c>
      <c r="E62" s="127" t="s">
        <v>247</v>
      </c>
      <c r="F62" s="187" t="s">
        <v>241</v>
      </c>
      <c r="G62" s="187" t="s">
        <v>242</v>
      </c>
      <c r="H62" s="287"/>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row>
    <row r="63" spans="1:80" s="85" customFormat="1" ht="96.75" customHeight="1" thickBot="1" thickTop="1">
      <c r="A63" s="126" t="s">
        <v>289</v>
      </c>
      <c r="B63" s="126" t="s">
        <v>291</v>
      </c>
      <c r="C63" s="127" t="s">
        <v>88</v>
      </c>
      <c r="D63" s="127" t="s">
        <v>297</v>
      </c>
      <c r="E63" s="188" t="s">
        <v>290</v>
      </c>
      <c r="F63" s="126" t="s">
        <v>295</v>
      </c>
      <c r="G63" s="189" t="s">
        <v>296</v>
      </c>
      <c r="H63" s="287"/>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row>
    <row r="64" spans="1:80" s="85" customFormat="1" ht="98.25" customHeight="1" thickBot="1" thickTop="1">
      <c r="A64" s="126" t="s">
        <v>292</v>
      </c>
      <c r="B64" s="126" t="s">
        <v>293</v>
      </c>
      <c r="C64" s="127" t="s">
        <v>88</v>
      </c>
      <c r="D64" s="127" t="s">
        <v>299</v>
      </c>
      <c r="E64" s="190" t="s">
        <v>294</v>
      </c>
      <c r="F64" s="126" t="s">
        <v>300</v>
      </c>
      <c r="G64" s="189" t="s">
        <v>301</v>
      </c>
      <c r="H64" s="287"/>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row>
    <row r="65" spans="1:80" s="85" customFormat="1" ht="94.5" customHeight="1" thickBot="1" thickTop="1">
      <c r="A65" s="126" t="s">
        <v>358</v>
      </c>
      <c r="B65" s="126" t="s">
        <v>120</v>
      </c>
      <c r="C65" s="127" t="s">
        <v>88</v>
      </c>
      <c r="D65" s="127" t="s">
        <v>359</v>
      </c>
      <c r="E65" s="190" t="s">
        <v>360</v>
      </c>
      <c r="F65" s="126" t="s">
        <v>361</v>
      </c>
      <c r="G65" s="189" t="s">
        <v>362</v>
      </c>
      <c r="H65" s="287"/>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row>
    <row r="66" spans="1:80" s="85" customFormat="1" ht="149.25" customHeight="1" thickBot="1" thickTop="1">
      <c r="A66" s="126" t="s">
        <v>486</v>
      </c>
      <c r="B66" s="126" t="s">
        <v>120</v>
      </c>
      <c r="C66" s="127" t="s">
        <v>88</v>
      </c>
      <c r="D66" s="127" t="s">
        <v>520</v>
      </c>
      <c r="E66" s="188" t="s">
        <v>485</v>
      </c>
      <c r="F66" s="126" t="s">
        <v>522</v>
      </c>
      <c r="G66" s="189" t="s">
        <v>521</v>
      </c>
      <c r="H66" s="287"/>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row>
    <row r="67" spans="1:80" s="163" customFormat="1" ht="136.5" customHeight="1" thickBot="1" thickTop="1">
      <c r="A67" s="191" t="s">
        <v>186</v>
      </c>
      <c r="B67" s="191" t="s">
        <v>92</v>
      </c>
      <c r="C67" s="192" t="s">
        <v>93</v>
      </c>
      <c r="D67" s="192" t="s">
        <v>108</v>
      </c>
      <c r="E67" s="192" t="s">
        <v>109</v>
      </c>
      <c r="F67" s="191" t="s">
        <v>110</v>
      </c>
      <c r="G67" s="193" t="s">
        <v>111</v>
      </c>
      <c r="H67" s="287"/>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row>
    <row r="68" spans="1:80" s="163" customFormat="1" ht="112.5" customHeight="1" thickBot="1" thickTop="1">
      <c r="A68" s="191" t="s">
        <v>191</v>
      </c>
      <c r="B68" s="191" t="s">
        <v>92</v>
      </c>
      <c r="C68" s="192" t="s">
        <v>93</v>
      </c>
      <c r="D68" s="52" t="s">
        <v>201</v>
      </c>
      <c r="E68" s="192" t="s">
        <v>248</v>
      </c>
      <c r="F68" s="194" t="s">
        <v>126</v>
      </c>
      <c r="G68" s="194" t="s">
        <v>127</v>
      </c>
      <c r="H68" s="287"/>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row>
    <row r="69" spans="1:80" s="163" customFormat="1" ht="99.75" customHeight="1" thickBot="1" thickTop="1">
      <c r="A69" s="191" t="s">
        <v>192</v>
      </c>
      <c r="B69" s="191" t="s">
        <v>92</v>
      </c>
      <c r="C69" s="192" t="s">
        <v>93</v>
      </c>
      <c r="D69" s="52" t="s">
        <v>200</v>
      </c>
      <c r="E69" s="192" t="s">
        <v>249</v>
      </c>
      <c r="F69" s="194" t="s">
        <v>126</v>
      </c>
      <c r="G69" s="194" t="s">
        <v>127</v>
      </c>
      <c r="H69" s="287"/>
      <c r="I69" s="288"/>
      <c r="J69" s="288"/>
      <c r="K69" s="288"/>
      <c r="L69" s="288"/>
      <c r="M69" s="288"/>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row>
    <row r="70" spans="1:80" s="163" customFormat="1" ht="136.5" customHeight="1" thickBot="1" thickTop="1">
      <c r="A70" s="191" t="s">
        <v>193</v>
      </c>
      <c r="B70" s="191" t="s">
        <v>92</v>
      </c>
      <c r="C70" s="192" t="s">
        <v>93</v>
      </c>
      <c r="D70" s="52" t="s">
        <v>198</v>
      </c>
      <c r="E70" s="192" t="s">
        <v>250</v>
      </c>
      <c r="F70" s="194" t="s">
        <v>244</v>
      </c>
      <c r="G70" s="194" t="s">
        <v>243</v>
      </c>
      <c r="H70" s="287"/>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row>
    <row r="71" spans="1:80" s="163" customFormat="1" ht="101.25" customHeight="1" thickBot="1" thickTop="1">
      <c r="A71" s="191" t="s">
        <v>525</v>
      </c>
      <c r="B71" s="191" t="s">
        <v>92</v>
      </c>
      <c r="C71" s="192" t="s">
        <v>93</v>
      </c>
      <c r="D71" s="240" t="s">
        <v>528</v>
      </c>
      <c r="E71" s="241" t="s">
        <v>526</v>
      </c>
      <c r="F71" s="194" t="s">
        <v>527</v>
      </c>
      <c r="G71" s="194" t="s">
        <v>503</v>
      </c>
      <c r="H71" s="287"/>
      <c r="I71" s="288"/>
      <c r="J71" s="288"/>
      <c r="K71" s="288"/>
      <c r="L71" s="288"/>
      <c r="M71" s="288"/>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row>
    <row r="72" spans="1:80" s="224" customFormat="1" ht="92.25" customHeight="1" thickBot="1" thickTop="1">
      <c r="A72" s="221" t="s">
        <v>143</v>
      </c>
      <c r="B72" s="221" t="s">
        <v>94</v>
      </c>
      <c r="C72" s="222" t="s">
        <v>95</v>
      </c>
      <c r="D72" s="222" t="s">
        <v>144</v>
      </c>
      <c r="E72" s="222" t="s">
        <v>214</v>
      </c>
      <c r="F72" s="223" t="s">
        <v>145</v>
      </c>
      <c r="G72" s="221" t="s">
        <v>146</v>
      </c>
      <c r="H72" s="287"/>
      <c r="I72" s="288"/>
      <c r="J72" s="288"/>
      <c r="K72" s="288"/>
      <c r="L72" s="288"/>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row>
    <row r="73" spans="1:80" s="34" customFormat="1" ht="147" customHeight="1" thickBot="1" thickTop="1">
      <c r="A73" s="252" t="s">
        <v>561</v>
      </c>
      <c r="B73" s="252" t="s">
        <v>560</v>
      </c>
      <c r="C73" s="253" t="s">
        <v>573</v>
      </c>
      <c r="D73" s="253" t="s">
        <v>574</v>
      </c>
      <c r="E73" s="253" t="s">
        <v>562</v>
      </c>
      <c r="F73" s="254" t="s">
        <v>575</v>
      </c>
      <c r="G73" s="252" t="s">
        <v>576</v>
      </c>
      <c r="H73" s="287"/>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row>
    <row r="74" spans="1:80" s="34" customFormat="1" ht="113.25" customHeight="1" thickBot="1" thickTop="1">
      <c r="A74" s="252" t="s">
        <v>563</v>
      </c>
      <c r="B74" s="252" t="s">
        <v>560</v>
      </c>
      <c r="C74" s="253" t="s">
        <v>573</v>
      </c>
      <c r="D74" s="253" t="s">
        <v>572</v>
      </c>
      <c r="E74" s="253" t="s">
        <v>564</v>
      </c>
      <c r="F74" s="254" t="s">
        <v>567</v>
      </c>
      <c r="G74" s="252" t="s">
        <v>568</v>
      </c>
      <c r="H74" s="287"/>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row>
    <row r="75" spans="1:80" s="34" customFormat="1" ht="108" customHeight="1" thickBot="1" thickTop="1">
      <c r="A75" s="252" t="s">
        <v>565</v>
      </c>
      <c r="B75" s="252" t="s">
        <v>560</v>
      </c>
      <c r="C75" s="253" t="s">
        <v>573</v>
      </c>
      <c r="D75" s="253" t="s">
        <v>581</v>
      </c>
      <c r="E75" s="253" t="s">
        <v>566</v>
      </c>
      <c r="F75" s="254" t="s">
        <v>580</v>
      </c>
      <c r="G75" s="252" t="s">
        <v>582</v>
      </c>
      <c r="H75" s="287"/>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row>
    <row r="76" ht="13.5" thickTop="1"/>
  </sheetData>
  <sheetProtection/>
  <mergeCells count="6">
    <mergeCell ref="F1:G3"/>
    <mergeCell ref="C2:E3"/>
    <mergeCell ref="C4:D4"/>
    <mergeCell ref="F4:G4"/>
    <mergeCell ref="C1:E1"/>
    <mergeCell ref="A1:B4"/>
  </mergeCells>
  <printOptions/>
  <pageMargins left="0.7" right="0.7" top="0.75" bottom="0.75" header="0.3" footer="0.3"/>
  <pageSetup fitToHeight="1" fitToWidth="1" horizontalDpi="600" verticalDpi="600" orientation="landscape" paperSize="14"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Z76"/>
  <sheetViews>
    <sheetView zoomScale="90" zoomScaleNormal="90" zoomScalePageLayoutView="0" workbookViewId="0" topLeftCell="A1">
      <pane ySplit="7" topLeftCell="A32" activePane="bottomLeft" state="frozen"/>
      <selection pane="topLeft" activeCell="A1" sqref="A1"/>
      <selection pane="bottomLeft" activeCell="C36" sqref="C36"/>
    </sheetView>
  </sheetViews>
  <sheetFormatPr defaultColWidth="11.421875" defaultRowHeight="12.75"/>
  <cols>
    <col min="1" max="1" width="25.140625" style="17" customWidth="1"/>
    <col min="2" max="2" width="50.28125" style="7" customWidth="1"/>
    <col min="3" max="3" width="34.140625" style="7" customWidth="1"/>
    <col min="4" max="4" width="16.421875" style="7" customWidth="1"/>
    <col min="5" max="6" width="17.7109375" style="7" customWidth="1"/>
    <col min="7" max="7" width="20.00390625" style="7" customWidth="1"/>
    <col min="8" max="8" width="33.7109375" style="17" customWidth="1"/>
    <col min="9" max="9" width="23.28125" style="7" customWidth="1"/>
    <col min="10" max="10" width="23.421875" style="7" hidden="1" customWidth="1"/>
    <col min="11" max="11" width="24.8515625" style="7" hidden="1" customWidth="1"/>
    <col min="12" max="12" width="27.00390625" style="7" hidden="1" customWidth="1"/>
    <col min="13" max="13" width="28.7109375" style="7" hidden="1" customWidth="1"/>
    <col min="14" max="130" width="11.421875" style="288" customWidth="1"/>
    <col min="131" max="16384" width="11.421875" style="7" customWidth="1"/>
  </cols>
  <sheetData>
    <row r="1" spans="1:13" ht="27.75" customHeight="1">
      <c r="A1" s="474" t="s">
        <v>223</v>
      </c>
      <c r="B1" s="475"/>
      <c r="C1" s="472" t="s">
        <v>0</v>
      </c>
      <c r="D1" s="473"/>
      <c r="E1" s="473"/>
      <c r="F1" s="473"/>
      <c r="G1" s="473"/>
      <c r="H1" s="458"/>
      <c r="I1" s="459"/>
      <c r="J1" s="7" t="s">
        <v>225</v>
      </c>
      <c r="K1" s="7" t="s">
        <v>226</v>
      </c>
      <c r="L1" s="7" t="s">
        <v>227</v>
      </c>
      <c r="M1" s="21" t="s">
        <v>228</v>
      </c>
    </row>
    <row r="2" spans="1:13" ht="27" customHeight="1">
      <c r="A2" s="476"/>
      <c r="B2" s="475"/>
      <c r="C2" s="479" t="s">
        <v>32</v>
      </c>
      <c r="D2" s="480"/>
      <c r="E2" s="480"/>
      <c r="F2" s="480"/>
      <c r="G2" s="480"/>
      <c r="H2" s="460"/>
      <c r="I2" s="461"/>
      <c r="J2" s="7" t="s">
        <v>170</v>
      </c>
      <c r="K2" s="22" t="s">
        <v>106</v>
      </c>
      <c r="L2" s="22" t="s">
        <v>105</v>
      </c>
      <c r="M2" s="22" t="s">
        <v>105</v>
      </c>
    </row>
    <row r="3" spans="1:9" ht="24" customHeight="1" thickBot="1">
      <c r="A3" s="476"/>
      <c r="B3" s="475"/>
      <c r="C3" s="467"/>
      <c r="D3" s="468"/>
      <c r="E3" s="468"/>
      <c r="F3" s="468"/>
      <c r="G3" s="468"/>
      <c r="H3" s="462"/>
      <c r="I3" s="463"/>
    </row>
    <row r="4" spans="1:9" ht="13.5" thickBot="1">
      <c r="A4" s="476"/>
      <c r="B4" s="475"/>
      <c r="C4" s="470" t="s">
        <v>33</v>
      </c>
      <c r="D4" s="471"/>
      <c r="E4" s="481" t="s">
        <v>25</v>
      </c>
      <c r="F4" s="482"/>
      <c r="G4" s="483"/>
      <c r="H4" s="470" t="s">
        <v>6</v>
      </c>
      <c r="I4" s="471"/>
    </row>
    <row r="5" ht="7.5" customHeight="1" thickBot="1"/>
    <row r="6" spans="1:9" ht="25.5" customHeight="1" thickBot="1" thickTop="1">
      <c r="A6" s="477" t="s">
        <v>222</v>
      </c>
      <c r="B6" s="477" t="s">
        <v>26</v>
      </c>
      <c r="C6" s="478" t="s">
        <v>34</v>
      </c>
      <c r="D6" s="478" t="s">
        <v>35</v>
      </c>
      <c r="E6" s="478"/>
      <c r="F6" s="16" t="s">
        <v>224</v>
      </c>
      <c r="G6" s="478" t="s">
        <v>36</v>
      </c>
      <c r="H6" s="477" t="s">
        <v>37</v>
      </c>
      <c r="I6" s="478" t="s">
        <v>38</v>
      </c>
    </row>
    <row r="7" spans="1:9" ht="27" thickBot="1" thickTop="1">
      <c r="A7" s="477"/>
      <c r="B7" s="477"/>
      <c r="C7" s="478"/>
      <c r="D7" s="8" t="s">
        <v>7</v>
      </c>
      <c r="E7" s="8" t="s">
        <v>8</v>
      </c>
      <c r="F7" s="16"/>
      <c r="G7" s="478"/>
      <c r="H7" s="477"/>
      <c r="I7" s="478"/>
    </row>
    <row r="8" spans="1:130" s="100" customFormat="1" ht="44.25" customHeight="1" thickBot="1" thickTop="1">
      <c r="A8" s="101" t="str">
        <f>'IDENTIFICACION DEL RIESGO'!A7</f>
        <v>CI01813-P</v>
      </c>
      <c r="B8" s="101" t="str">
        <f>'IDENTIFICACION DEL RIESGO'!B7</f>
        <v>DIRECCIONAMIENTO ESTRATÉGICO</v>
      </c>
      <c r="C8" s="102" t="str">
        <f>'IDENTIFICACION DEL RIESGO'!D7</f>
        <v>POSIBLE CONSTRUCCIÓN DE LA DOFA DE MANERA INADECUADA</v>
      </c>
      <c r="D8" s="103">
        <v>5</v>
      </c>
      <c r="E8" s="103">
        <v>2</v>
      </c>
      <c r="F8" s="103" t="s">
        <v>17</v>
      </c>
      <c r="G8" s="103" t="s">
        <v>96</v>
      </c>
      <c r="H8" s="272" t="str">
        <f>IF(F8="B",$J$1,IF(F8="M",$K$1,IF(F8="A",$L$1,IF(F8="E",$M$1,"0"))))</f>
        <v>ZONA DE RIESGO ALTA</v>
      </c>
      <c r="I8" s="263" t="str">
        <f aca="true" t="shared" si="0" ref="I8:I40">IF(F8="B",$J$2,IF(F8="M",$K$2,IF(F8="A",$L$2,IF(F8="E",$M$2,"0"))))</f>
        <v>Reducir el Riesgo, Evitar, Compartir o Transferir el Riesgo</v>
      </c>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c r="DY8" s="288"/>
      <c r="DZ8" s="288"/>
    </row>
    <row r="9" spans="1:130" s="100" customFormat="1" ht="40.5" customHeight="1" thickBot="1" thickTop="1">
      <c r="A9" s="101" t="str">
        <f>'IDENTIFICACION DEL RIESGO'!A8</f>
        <v>CA03614-P</v>
      </c>
      <c r="B9" s="101" t="str">
        <f>'IDENTIFICACION DEL RIESGO'!B8</f>
        <v>DIRECCIONAMIENTO ESTRATÉGICO</v>
      </c>
      <c r="C9" s="102" t="str">
        <f>'IDENTIFICACION DEL RIESGO'!D8</f>
        <v>BRINDAR INFORMACIÓN ERRADA DE LA PLANEACIÓN ESTRATÉGICA A LOS FUNCIONARIOS DE LA ENTIDAD</v>
      </c>
      <c r="D9" s="103">
        <v>5</v>
      </c>
      <c r="E9" s="103">
        <v>2</v>
      </c>
      <c r="F9" s="103" t="s">
        <v>17</v>
      </c>
      <c r="G9" s="103" t="s">
        <v>97</v>
      </c>
      <c r="H9" s="272" t="str">
        <f>IF(F9="B",$J$1,IF(F9="M",$K$1,IF(F9="A",$L$1,IF(F9="E",$M$1,"0"))))</f>
        <v>ZONA DE RIESGO ALTA</v>
      </c>
      <c r="I9" s="263" t="str">
        <f t="shared" si="0"/>
        <v>Reducir el Riesgo, Evitar, Compartir o Transferir el Riesgo</v>
      </c>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c r="DY9" s="288"/>
      <c r="DZ9" s="288"/>
    </row>
    <row r="10" spans="1:130" s="100" customFormat="1" ht="46.5" customHeight="1" thickBot="1" thickTop="1">
      <c r="A10" s="101" t="str">
        <f>'IDENTIFICACION DEL RIESGO'!A9</f>
        <v>CA07014-P</v>
      </c>
      <c r="B10" s="101" t="str">
        <f>'IDENTIFICACION DEL RIESGO'!B9</f>
        <v>DIRECCIONAMIENTO ESTRATÉGICO</v>
      </c>
      <c r="C10" s="102" t="str">
        <f>'IDENTIFICACION DEL RIESGO'!D9</f>
        <v>INCUMPLIMIENTO DEL DECRETO 943 DE MAYO DE 2014 REFERENTE A LA ACTUALIZACIÓN DEL MECI</v>
      </c>
      <c r="D10" s="103">
        <v>4</v>
      </c>
      <c r="E10" s="103">
        <v>2</v>
      </c>
      <c r="F10" s="103" t="s">
        <v>17</v>
      </c>
      <c r="G10" s="103" t="s">
        <v>97</v>
      </c>
      <c r="H10" s="272" t="str">
        <f aca="true" t="shared" si="1" ref="H10:H58">IF(F10="B",$J$1,IF(F10="M",$K$1,IF(F10="A",$L$1,IF(F10="E",$M$1,"0"))))</f>
        <v>ZONA DE RIESGO ALTA</v>
      </c>
      <c r="I10" s="263" t="str">
        <f t="shared" si="0"/>
        <v>Reducir el Riesgo, Evitar, Compartir o Transferir el Riesgo</v>
      </c>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c r="DY10" s="288"/>
      <c r="DZ10" s="288"/>
    </row>
    <row r="11" spans="1:130" s="100" customFormat="1" ht="45" customHeight="1" thickBot="1" thickTop="1">
      <c r="A11" s="101" t="str">
        <f>'IDENTIFICACION DEL RIESGO'!A10</f>
        <v>CA07114-P</v>
      </c>
      <c r="B11" s="101" t="str">
        <f>'IDENTIFICACION DEL RIESGO'!B10</f>
        <v>DIRECCIONAMIENTO ESTRATÉGICO</v>
      </c>
      <c r="C11" s="102" t="str">
        <f>'IDENTIFICACION DEL RIESGO'!D10</f>
        <v>POSIBLES INCUMPLIMIENTOS REFERENTES A LAS ACTIVIDADES QUE DESARROLLA LA OFICINA</v>
      </c>
      <c r="D11" s="103">
        <v>4</v>
      </c>
      <c r="E11" s="103">
        <v>1</v>
      </c>
      <c r="F11" s="103" t="s">
        <v>16</v>
      </c>
      <c r="G11" s="103" t="s">
        <v>97</v>
      </c>
      <c r="H11" s="272" t="str">
        <f t="shared" si="1"/>
        <v>ZONA DE RIESGO MODERADA</v>
      </c>
      <c r="I11" s="263" t="str">
        <f t="shared" si="0"/>
        <v>Asumir el Riesgo, Reducir el Riesgo</v>
      </c>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c r="DY11" s="288"/>
      <c r="DZ11" s="288"/>
    </row>
    <row r="12" spans="1:130" s="100" customFormat="1" ht="49.5" customHeight="1" thickBot="1" thickTop="1">
      <c r="A12" s="101" t="str">
        <f>'IDENTIFICACION DEL RIESGO'!A11</f>
        <v>CI03015-P</v>
      </c>
      <c r="B12" s="101" t="str">
        <f>'IDENTIFICACION DEL RIESGO'!B11</f>
        <v>DIRECCIONAMIENTO ESTRATÉGICO</v>
      </c>
      <c r="C12" s="102" t="str">
        <f>'IDENTIFICACION DEL RIESGO'!D11</f>
        <v>POSIBLE INCUMPLIMIENTO DEL NUMERAL 4,2,2  DE LA NORMA MANUAL DE CALIDAD </v>
      </c>
      <c r="D12" s="103">
        <v>4</v>
      </c>
      <c r="E12" s="103">
        <v>3</v>
      </c>
      <c r="F12" s="103" t="s">
        <v>17</v>
      </c>
      <c r="G12" s="103" t="s">
        <v>271</v>
      </c>
      <c r="H12" s="272" t="str">
        <f t="shared" si="1"/>
        <v>ZONA DE RIESGO ALTA</v>
      </c>
      <c r="I12" s="263" t="str">
        <f t="shared" si="0"/>
        <v>Reducir el Riesgo, Evitar, Compartir o Transferir el Riesgo</v>
      </c>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row>
    <row r="13" spans="1:130" s="100" customFormat="1" ht="59.25" customHeight="1" thickBot="1" thickTop="1">
      <c r="A13" s="101" t="str">
        <f>'IDENTIFICACION DEL RIESGO'!A12</f>
        <v>CI03115-P</v>
      </c>
      <c r="B13" s="101" t="str">
        <f>'IDENTIFICACION DEL RIESGO'!B12</f>
        <v>DIRECCIONAMIENTO ESTRATÉGICO</v>
      </c>
      <c r="C13" s="102" t="str">
        <f>'IDENTIFICACION DEL RIESGO'!D12</f>
        <v>posible contruccion de la Matriz del Plan Anticorrupción y sus componentes no acorde a la metodologia actual </v>
      </c>
      <c r="D13" s="103">
        <v>4</v>
      </c>
      <c r="E13" s="103">
        <v>3</v>
      </c>
      <c r="F13" s="103" t="s">
        <v>17</v>
      </c>
      <c r="G13" s="103"/>
      <c r="H13" s="272" t="str">
        <f t="shared" si="1"/>
        <v>ZONA DE RIESGO ALTA</v>
      </c>
      <c r="I13" s="263" t="str">
        <f t="shared" si="0"/>
        <v>Reducir el Riesgo, Evitar, Compartir o Transferir el Riesgo</v>
      </c>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c r="BR13" s="288"/>
      <c r="BS13" s="288"/>
      <c r="BT13" s="288"/>
      <c r="BU13" s="288"/>
      <c r="BV13" s="288"/>
      <c r="BW13" s="288"/>
      <c r="BX13" s="288"/>
      <c r="BY13" s="288"/>
      <c r="BZ13" s="288"/>
      <c r="CA13" s="288"/>
      <c r="CB13" s="288"/>
      <c r="CC13" s="288"/>
      <c r="CD13" s="288"/>
      <c r="CE13" s="288"/>
      <c r="CF13" s="288"/>
      <c r="CG13" s="288"/>
      <c r="CH13" s="288"/>
      <c r="CI13" s="288"/>
      <c r="CJ13" s="288"/>
      <c r="CK13" s="288"/>
      <c r="CL13" s="288"/>
      <c r="CM13" s="288"/>
      <c r="CN13" s="288"/>
      <c r="CO13" s="288"/>
      <c r="CP13" s="288"/>
      <c r="CQ13" s="288"/>
      <c r="CR13" s="288"/>
      <c r="CS13" s="288"/>
      <c r="CT13" s="288"/>
      <c r="CU13" s="288"/>
      <c r="CV13" s="288"/>
      <c r="CW13" s="288"/>
      <c r="CX13" s="288"/>
      <c r="CY13" s="288"/>
      <c r="CZ13" s="288"/>
      <c r="DA13" s="288"/>
      <c r="DB13" s="288"/>
      <c r="DC13" s="288"/>
      <c r="DD13" s="288"/>
      <c r="DE13" s="288"/>
      <c r="DF13" s="288"/>
      <c r="DG13" s="288"/>
      <c r="DH13" s="288"/>
      <c r="DI13" s="288"/>
      <c r="DJ13" s="288"/>
      <c r="DK13" s="288"/>
      <c r="DL13" s="288"/>
      <c r="DM13" s="288"/>
      <c r="DN13" s="288"/>
      <c r="DO13" s="288"/>
      <c r="DP13" s="288"/>
      <c r="DQ13" s="288"/>
      <c r="DR13" s="288"/>
      <c r="DS13" s="288"/>
      <c r="DT13" s="288"/>
      <c r="DU13" s="288"/>
      <c r="DV13" s="288"/>
      <c r="DW13" s="288"/>
      <c r="DX13" s="288"/>
      <c r="DY13" s="288"/>
      <c r="DZ13" s="288"/>
    </row>
    <row r="14" spans="1:130" s="100" customFormat="1" ht="59.25" customHeight="1" thickBot="1" thickTop="1">
      <c r="A14" s="101" t="str">
        <f>'IDENTIFICACION DEL RIESGO'!A13</f>
        <v>CA01916-P</v>
      </c>
      <c r="B14" s="101" t="str">
        <f>'IDENTIFICACION DEL RIESGO'!B13</f>
        <v>DIRECCIONAMIENTO ESTRATÉGICO</v>
      </c>
      <c r="C14" s="102" t="str">
        <f>'IDENTIFICACION DEL RIESGO'!D13</f>
        <v>DESACTULIZACIÓN DE LA DOCUMENTACION DEL SISTEMA </v>
      </c>
      <c r="D14" s="103">
        <v>3</v>
      </c>
      <c r="E14" s="103">
        <v>3</v>
      </c>
      <c r="F14" s="103" t="s">
        <v>17</v>
      </c>
      <c r="G14" s="103"/>
      <c r="H14" s="272" t="str">
        <f t="shared" si="1"/>
        <v>ZONA DE RIESGO ALTA</v>
      </c>
      <c r="I14" s="263" t="str">
        <f t="shared" si="0"/>
        <v>Reducir el Riesgo, Evitar, Compartir o Transferir el Riesgo</v>
      </c>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8"/>
      <c r="CL14" s="288"/>
      <c r="CM14" s="288"/>
      <c r="CN14" s="288"/>
      <c r="CO14" s="288"/>
      <c r="CP14" s="288"/>
      <c r="CQ14" s="288"/>
      <c r="CR14" s="288"/>
      <c r="CS14" s="288"/>
      <c r="CT14" s="288"/>
      <c r="CU14" s="288"/>
      <c r="CV14" s="288"/>
      <c r="CW14" s="288"/>
      <c r="CX14" s="288"/>
      <c r="CY14" s="288"/>
      <c r="CZ14" s="288"/>
      <c r="DA14" s="288"/>
      <c r="DB14" s="288"/>
      <c r="DC14" s="288"/>
      <c r="DD14" s="288"/>
      <c r="DE14" s="288"/>
      <c r="DF14" s="288"/>
      <c r="DG14" s="288"/>
      <c r="DH14" s="288"/>
      <c r="DI14" s="288"/>
      <c r="DJ14" s="288"/>
      <c r="DK14" s="288"/>
      <c r="DL14" s="288"/>
      <c r="DM14" s="288"/>
      <c r="DN14" s="288"/>
      <c r="DO14" s="288"/>
      <c r="DP14" s="288"/>
      <c r="DQ14" s="288"/>
      <c r="DR14" s="288"/>
      <c r="DS14" s="288"/>
      <c r="DT14" s="288"/>
      <c r="DU14" s="288"/>
      <c r="DV14" s="288"/>
      <c r="DW14" s="288"/>
      <c r="DX14" s="288"/>
      <c r="DY14" s="288"/>
      <c r="DZ14" s="288"/>
    </row>
    <row r="15" spans="1:130" s="100" customFormat="1" ht="59.25" customHeight="1" thickBot="1" thickTop="1">
      <c r="A15" s="101" t="str">
        <f>'IDENTIFICACION DEL RIESGO'!A14</f>
        <v>CA02216-P</v>
      </c>
      <c r="B15" s="101" t="str">
        <f>'IDENTIFICACION DEL RIESGO'!B14</f>
        <v>DIRECCIONAMIENTO ESTRATÉGICO</v>
      </c>
      <c r="C15" s="102" t="str">
        <f>'IDENTIFICACION DEL RIESGO'!D14</f>
        <v>NO CONTAR CON LA DEBIDA OPORTUNIDAD CON LA RESOLUCION PARA UTILIZAR LOS RECURSOS ASIGNADOS EN EL PAC </v>
      </c>
      <c r="D15" s="103">
        <v>3</v>
      </c>
      <c r="E15" s="103">
        <v>3</v>
      </c>
      <c r="F15" s="103" t="s">
        <v>17</v>
      </c>
      <c r="G15" s="103"/>
      <c r="H15" s="272" t="str">
        <f t="shared" si="1"/>
        <v>ZONA DE RIESGO ALTA</v>
      </c>
      <c r="I15" s="263"/>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88"/>
      <c r="CO15" s="288"/>
      <c r="CP15" s="288"/>
      <c r="CQ15" s="288"/>
      <c r="CR15" s="288"/>
      <c r="CS15" s="288"/>
      <c r="CT15" s="288"/>
      <c r="CU15" s="288"/>
      <c r="CV15" s="288"/>
      <c r="CW15" s="288"/>
      <c r="CX15" s="288"/>
      <c r="CY15" s="288"/>
      <c r="CZ15" s="288"/>
      <c r="DA15" s="288"/>
      <c r="DB15" s="288"/>
      <c r="DC15" s="288"/>
      <c r="DD15" s="288"/>
      <c r="DE15" s="288"/>
      <c r="DF15" s="288"/>
      <c r="DG15" s="288"/>
      <c r="DH15" s="288"/>
      <c r="DI15" s="288"/>
      <c r="DJ15" s="288"/>
      <c r="DK15" s="288"/>
      <c r="DL15" s="288"/>
      <c r="DM15" s="288"/>
      <c r="DN15" s="288"/>
      <c r="DO15" s="288"/>
      <c r="DP15" s="288"/>
      <c r="DQ15" s="288"/>
      <c r="DR15" s="288"/>
      <c r="DS15" s="288"/>
      <c r="DT15" s="288"/>
      <c r="DU15" s="288"/>
      <c r="DV15" s="288"/>
      <c r="DW15" s="288"/>
      <c r="DX15" s="288"/>
      <c r="DY15" s="288"/>
      <c r="DZ15" s="288"/>
    </row>
    <row r="16" spans="1:130" s="100" customFormat="1" ht="59.25" customHeight="1" thickBot="1" thickTop="1">
      <c r="A16" s="101" t="str">
        <f>'IDENTIFICACION DEL RIESGO'!A15</f>
        <v>CA00117-P</v>
      </c>
      <c r="B16" s="101" t="str">
        <f>'IDENTIFICACION DEL RIESGO'!B15</f>
        <v>DIRECCIONAMIENTO ESTRATÉGICO</v>
      </c>
      <c r="C16" s="102" t="str">
        <f>'IDENTIFICACION DEL RIESGO'!D15</f>
        <v>QUE NO SE IMPRARTAN LOS LINEAMIENTOS ADECUADOS PARA LA ENTIDAD </v>
      </c>
      <c r="D16" s="103">
        <v>3</v>
      </c>
      <c r="E16" s="103">
        <v>3</v>
      </c>
      <c r="F16" s="103" t="s">
        <v>17</v>
      </c>
      <c r="G16" s="103"/>
      <c r="H16" s="272" t="str">
        <f t="shared" si="1"/>
        <v>ZONA DE RIESGO ALTA</v>
      </c>
      <c r="I16" s="263"/>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8"/>
      <c r="DQ16" s="288"/>
      <c r="DR16" s="288"/>
      <c r="DS16" s="288"/>
      <c r="DT16" s="288"/>
      <c r="DU16" s="288"/>
      <c r="DV16" s="288"/>
      <c r="DW16" s="288"/>
      <c r="DX16" s="288"/>
      <c r="DY16" s="288"/>
      <c r="DZ16" s="288"/>
    </row>
    <row r="17" spans="1:130" s="100" customFormat="1" ht="59.25" customHeight="1" thickBot="1" thickTop="1">
      <c r="A17" s="101" t="str">
        <f>'IDENTIFICACION DEL RIESGO'!A16</f>
        <v>CA00217-P</v>
      </c>
      <c r="B17" s="101" t="str">
        <f>'IDENTIFICACION DEL RIESGO'!B16</f>
        <v>DIRECCIONAMIENTO ESTRATÉGICO</v>
      </c>
      <c r="C17" s="102" t="str">
        <f>'IDENTIFICACION DEL RIESGO'!D16</f>
        <v>QUE NO EXISTAN REGISTROS DE LA DOCUMENTACIÓN REFERENTE AL PLAN DE MEJORAMIENTO INSTITUCIONAL </v>
      </c>
      <c r="D17" s="103">
        <v>3</v>
      </c>
      <c r="E17" s="103">
        <v>3</v>
      </c>
      <c r="F17" s="103" t="s">
        <v>17</v>
      </c>
      <c r="G17" s="103"/>
      <c r="H17" s="272" t="str">
        <f t="shared" si="1"/>
        <v>ZONA DE RIESGO ALTA</v>
      </c>
      <c r="I17" s="263"/>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88"/>
      <c r="CO17" s="288"/>
      <c r="CP17" s="288"/>
      <c r="CQ17" s="288"/>
      <c r="CR17" s="288"/>
      <c r="CS17" s="288"/>
      <c r="CT17" s="288"/>
      <c r="CU17" s="288"/>
      <c r="CV17" s="288"/>
      <c r="CW17" s="288"/>
      <c r="CX17" s="288"/>
      <c r="CY17" s="288"/>
      <c r="CZ17" s="288"/>
      <c r="DA17" s="288"/>
      <c r="DB17" s="288"/>
      <c r="DC17" s="288"/>
      <c r="DD17" s="288"/>
      <c r="DE17" s="288"/>
      <c r="DF17" s="288"/>
      <c r="DG17" s="288"/>
      <c r="DH17" s="288"/>
      <c r="DI17" s="288"/>
      <c r="DJ17" s="288"/>
      <c r="DK17" s="288"/>
      <c r="DL17" s="288"/>
      <c r="DM17" s="288"/>
      <c r="DN17" s="288"/>
      <c r="DO17" s="288"/>
      <c r="DP17" s="288"/>
      <c r="DQ17" s="288"/>
      <c r="DR17" s="288"/>
      <c r="DS17" s="288"/>
      <c r="DT17" s="288"/>
      <c r="DU17" s="288"/>
      <c r="DV17" s="288"/>
      <c r="DW17" s="288"/>
      <c r="DX17" s="288"/>
      <c r="DY17" s="288"/>
      <c r="DZ17" s="288"/>
    </row>
    <row r="18" spans="1:130" s="100" customFormat="1" ht="59.25" customHeight="1" thickBot="1" thickTop="1">
      <c r="A18" s="101" t="str">
        <f>'IDENTIFICACION DEL RIESGO'!A17</f>
        <v>CA00317-P</v>
      </c>
      <c r="B18" s="101" t="str">
        <f>'IDENTIFICACION DEL RIESGO'!B17</f>
        <v>DIRECCIONAMIENTO ESTRATÉGICO</v>
      </c>
      <c r="C18" s="102" t="str">
        <f>'IDENTIFICACION DEL RIESGO'!D17</f>
        <v>NO CONTAR CON LOS INSUMOS COMPLETOS PARA CONSOLIDAR EL INFORME EJECUTIVO DE REVISIÓN POR LA DRECCIÓN </v>
      </c>
      <c r="D18" s="103">
        <v>3</v>
      </c>
      <c r="E18" s="103">
        <v>2</v>
      </c>
      <c r="F18" s="103" t="s">
        <v>16</v>
      </c>
      <c r="G18" s="103"/>
      <c r="H18" s="272" t="str">
        <f t="shared" si="1"/>
        <v>ZONA DE RIESGO MODERADA</v>
      </c>
      <c r="I18" s="263"/>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c r="DM18" s="288"/>
      <c r="DN18" s="288"/>
      <c r="DO18" s="288"/>
      <c r="DP18" s="288"/>
      <c r="DQ18" s="288"/>
      <c r="DR18" s="288"/>
      <c r="DS18" s="288"/>
      <c r="DT18" s="288"/>
      <c r="DU18" s="288"/>
      <c r="DV18" s="288"/>
      <c r="DW18" s="288"/>
      <c r="DX18" s="288"/>
      <c r="DY18" s="288"/>
      <c r="DZ18" s="288"/>
    </row>
    <row r="19" spans="1:130" s="38" customFormat="1" ht="45" customHeight="1" thickBot="1" thickTop="1">
      <c r="A19" s="84" t="str">
        <f>'IDENTIFICACION DEL RIESGO'!A18</f>
        <v>CA05813-P</v>
      </c>
      <c r="B19" s="84" t="str">
        <f>'IDENTIFICACION DEL RIESGO'!B18</f>
        <v>GESTION DE TIC`S</v>
      </c>
      <c r="C19" s="47" t="str">
        <f>'IDENTIFICACION DEL RIESGO'!D18</f>
        <v>QUE SE INCUMPLA CON LAS POLITICAS DE SEGURIDAD DE LA ENTIDAD</v>
      </c>
      <c r="D19" s="122">
        <v>2</v>
      </c>
      <c r="E19" s="122">
        <v>3</v>
      </c>
      <c r="F19" s="122" t="s">
        <v>16</v>
      </c>
      <c r="G19" s="122" t="s">
        <v>97</v>
      </c>
      <c r="H19" s="273" t="str">
        <f t="shared" si="1"/>
        <v>ZONA DE RIESGO MODERADA</v>
      </c>
      <c r="I19" s="264" t="str">
        <f t="shared" si="0"/>
        <v>Asumir el Riesgo, Reducir el Riesgo</v>
      </c>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288"/>
      <c r="CO19" s="288"/>
      <c r="CP19" s="288"/>
      <c r="CQ19" s="288"/>
      <c r="CR19" s="288"/>
      <c r="CS19" s="288"/>
      <c r="CT19" s="288"/>
      <c r="CU19" s="288"/>
      <c r="CV19" s="288"/>
      <c r="CW19" s="288"/>
      <c r="CX19" s="288"/>
      <c r="CY19" s="288"/>
      <c r="CZ19" s="288"/>
      <c r="DA19" s="288"/>
      <c r="DB19" s="288"/>
      <c r="DC19" s="288"/>
      <c r="DD19" s="288"/>
      <c r="DE19" s="288"/>
      <c r="DF19" s="288"/>
      <c r="DG19" s="288"/>
      <c r="DH19" s="288"/>
      <c r="DI19" s="288"/>
      <c r="DJ19" s="288"/>
      <c r="DK19" s="288"/>
      <c r="DL19" s="288"/>
      <c r="DM19" s="288"/>
      <c r="DN19" s="288"/>
      <c r="DO19" s="288"/>
      <c r="DP19" s="288"/>
      <c r="DQ19" s="288"/>
      <c r="DR19" s="288"/>
      <c r="DS19" s="288"/>
      <c r="DT19" s="288"/>
      <c r="DU19" s="288"/>
      <c r="DV19" s="288"/>
      <c r="DW19" s="288"/>
      <c r="DX19" s="288"/>
      <c r="DY19" s="288"/>
      <c r="DZ19" s="288"/>
    </row>
    <row r="20" spans="1:130" s="38" customFormat="1" ht="68.25" customHeight="1" thickBot="1" thickTop="1">
      <c r="A20" s="84" t="str">
        <f>'IDENTIFICACION DEL RIESGO'!A19</f>
        <v>CI00514-P</v>
      </c>
      <c r="B20" s="84" t="str">
        <f>'IDENTIFICACION DEL RIESGO'!B19</f>
        <v>GESTION DE TIC`S</v>
      </c>
      <c r="C20" s="47" t="str">
        <f>'IDENTIFICACION DEL RIESGO'!D19</f>
        <v>QUE SE INCUMPLA CON LAS POLITICAS DE SEGURIDAD DE LA ENTIDAD</v>
      </c>
      <c r="D20" s="122">
        <v>2</v>
      </c>
      <c r="E20" s="122">
        <v>4</v>
      </c>
      <c r="F20" s="122" t="s">
        <v>17</v>
      </c>
      <c r="G20" s="123" t="s">
        <v>137</v>
      </c>
      <c r="H20" s="273" t="str">
        <f t="shared" si="1"/>
        <v>ZONA DE RIESGO ALTA</v>
      </c>
      <c r="I20" s="264" t="str">
        <f t="shared" si="0"/>
        <v>Reducir el Riesgo, Evitar, Compartir o Transferir el Riesgo</v>
      </c>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8"/>
      <c r="DQ20" s="288"/>
      <c r="DR20" s="288"/>
      <c r="DS20" s="288"/>
      <c r="DT20" s="288"/>
      <c r="DU20" s="288"/>
      <c r="DV20" s="288"/>
      <c r="DW20" s="288"/>
      <c r="DX20" s="288"/>
      <c r="DY20" s="288"/>
      <c r="DZ20" s="288"/>
    </row>
    <row r="21" spans="1:130" s="38" customFormat="1" ht="45.75" customHeight="1" thickBot="1" thickTop="1">
      <c r="A21" s="84" t="str">
        <f>'IDENTIFICACION DEL RIESGO'!A20</f>
        <v>CI01514-P</v>
      </c>
      <c r="B21" s="84" t="str">
        <f>'IDENTIFICACION DEL RIESGO'!B20</f>
        <v>GESTION DE TIC`S</v>
      </c>
      <c r="C21" s="47" t="str">
        <f>'IDENTIFICACION DEL RIESGO'!D20</f>
        <v>POSIBLE UTILIZACION DE FORMATOS INCORRECTOS POR PARTE DE LOS FUNCIONARIOS DE LA ENTIDAD</v>
      </c>
      <c r="D21" s="122">
        <v>2</v>
      </c>
      <c r="E21" s="122">
        <v>4</v>
      </c>
      <c r="F21" s="122" t="s">
        <v>17</v>
      </c>
      <c r="G21" s="122" t="s">
        <v>97</v>
      </c>
      <c r="H21" s="273" t="str">
        <f t="shared" si="1"/>
        <v>ZONA DE RIESGO ALTA</v>
      </c>
      <c r="I21" s="264" t="str">
        <f t="shared" si="0"/>
        <v>Reducir el Riesgo, Evitar, Compartir o Transferir el Riesgo</v>
      </c>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88"/>
      <c r="CO21" s="288"/>
      <c r="CP21" s="288"/>
      <c r="CQ21" s="288"/>
      <c r="CR21" s="288"/>
      <c r="CS21" s="288"/>
      <c r="CT21" s="288"/>
      <c r="CU21" s="288"/>
      <c r="CV21" s="288"/>
      <c r="CW21" s="288"/>
      <c r="CX21" s="288"/>
      <c r="CY21" s="288"/>
      <c r="CZ21" s="288"/>
      <c r="DA21" s="288"/>
      <c r="DB21" s="288"/>
      <c r="DC21" s="288"/>
      <c r="DD21" s="288"/>
      <c r="DE21" s="288"/>
      <c r="DF21" s="288"/>
      <c r="DG21" s="288"/>
      <c r="DH21" s="288"/>
      <c r="DI21" s="288"/>
      <c r="DJ21" s="288"/>
      <c r="DK21" s="288"/>
      <c r="DL21" s="288"/>
      <c r="DM21" s="288"/>
      <c r="DN21" s="288"/>
      <c r="DO21" s="288"/>
      <c r="DP21" s="288"/>
      <c r="DQ21" s="288"/>
      <c r="DR21" s="288"/>
      <c r="DS21" s="288"/>
      <c r="DT21" s="288"/>
      <c r="DU21" s="288"/>
      <c r="DV21" s="288"/>
      <c r="DW21" s="288"/>
      <c r="DX21" s="288"/>
      <c r="DY21" s="288"/>
      <c r="DZ21" s="288"/>
    </row>
    <row r="22" spans="1:130" s="38" customFormat="1" ht="66.75" customHeight="1" thickBot="1" thickTop="1">
      <c r="A22" s="84" t="str">
        <f>'IDENTIFICACION DEL RIESGO'!A21</f>
        <v>CA03515-P</v>
      </c>
      <c r="B22" s="84" t="str">
        <f>'IDENTIFICACION DEL RIESGO'!B21</f>
        <v>GESTION DE TIC`S</v>
      </c>
      <c r="C22" s="47" t="str">
        <f>'IDENTIFICACION DEL RIESGO'!D21</f>
        <v>POSIBLE ATAQUE DE SEGURIDAD </v>
      </c>
      <c r="D22" s="124">
        <v>3</v>
      </c>
      <c r="E22" s="124">
        <v>3</v>
      </c>
      <c r="F22" s="124" t="s">
        <v>17</v>
      </c>
      <c r="G22" s="124" t="s">
        <v>204</v>
      </c>
      <c r="H22" s="273" t="str">
        <f t="shared" si="1"/>
        <v>ZONA DE RIESGO ALTA</v>
      </c>
      <c r="I22" s="264" t="str">
        <f t="shared" si="0"/>
        <v>Reducir el Riesgo, Evitar, Compartir o Transferir el Riesgo</v>
      </c>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88"/>
      <c r="CO22" s="288"/>
      <c r="CP22" s="288"/>
      <c r="CQ22" s="288"/>
      <c r="CR22" s="288"/>
      <c r="CS22" s="288"/>
      <c r="CT22" s="288"/>
      <c r="CU22" s="288"/>
      <c r="CV22" s="288"/>
      <c r="CW22" s="288"/>
      <c r="CX22" s="288"/>
      <c r="CY22" s="288"/>
      <c r="CZ22" s="288"/>
      <c r="DA22" s="288"/>
      <c r="DB22" s="288"/>
      <c r="DC22" s="288"/>
      <c r="DD22" s="288"/>
      <c r="DE22" s="288"/>
      <c r="DF22" s="288"/>
      <c r="DG22" s="288"/>
      <c r="DH22" s="288"/>
      <c r="DI22" s="288"/>
      <c r="DJ22" s="288"/>
      <c r="DK22" s="288"/>
      <c r="DL22" s="288"/>
      <c r="DM22" s="288"/>
      <c r="DN22" s="288"/>
      <c r="DO22" s="288"/>
      <c r="DP22" s="288"/>
      <c r="DQ22" s="288"/>
      <c r="DR22" s="288"/>
      <c r="DS22" s="288"/>
      <c r="DT22" s="288"/>
      <c r="DU22" s="288"/>
      <c r="DV22" s="288"/>
      <c r="DW22" s="288"/>
      <c r="DX22" s="288"/>
      <c r="DY22" s="288"/>
      <c r="DZ22" s="288"/>
    </row>
    <row r="23" spans="1:130" s="38" customFormat="1" ht="56.25" customHeight="1" thickBot="1" thickTop="1">
      <c r="A23" s="84" t="str">
        <f>'IDENTIFICACION DEL RIESGO'!A22</f>
        <v>CA01216-P</v>
      </c>
      <c r="B23" s="84" t="str">
        <f>'IDENTIFICACION DEL RIESGO'!B22</f>
        <v>GESTION DE TIC`S</v>
      </c>
      <c r="C23" s="47" t="str">
        <f>'IDENTIFICACION DEL RIESGO'!D22</f>
        <v>DESACTUALIZACIÓN EN EL MANEJO DE LAS COMUNICACIONES </v>
      </c>
      <c r="D23" s="124">
        <v>3</v>
      </c>
      <c r="E23" s="124">
        <v>3</v>
      </c>
      <c r="F23" s="124" t="s">
        <v>17</v>
      </c>
      <c r="G23" s="129" t="s">
        <v>342</v>
      </c>
      <c r="H23" s="273" t="str">
        <f t="shared" si="1"/>
        <v>ZONA DE RIESGO ALTA</v>
      </c>
      <c r="I23" s="264" t="str">
        <f t="shared" si="0"/>
        <v>Reducir el Riesgo, Evitar, Compartir o Transferir el Riesgo</v>
      </c>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88"/>
      <c r="CO23" s="288"/>
      <c r="CP23" s="288"/>
      <c r="CQ23" s="288"/>
      <c r="CR23" s="288"/>
      <c r="CS23" s="288"/>
      <c r="CT23" s="288"/>
      <c r="CU23" s="288"/>
      <c r="CV23" s="288"/>
      <c r="CW23" s="288"/>
      <c r="CX23" s="288"/>
      <c r="CY23" s="288"/>
      <c r="CZ23" s="288"/>
      <c r="DA23" s="288"/>
      <c r="DB23" s="288"/>
      <c r="DC23" s="288"/>
      <c r="DD23" s="288"/>
      <c r="DE23" s="288"/>
      <c r="DF23" s="288"/>
      <c r="DG23" s="288"/>
      <c r="DH23" s="288"/>
      <c r="DI23" s="288"/>
      <c r="DJ23" s="288"/>
      <c r="DK23" s="288"/>
      <c r="DL23" s="288"/>
      <c r="DM23" s="288"/>
      <c r="DN23" s="288"/>
      <c r="DO23" s="288"/>
      <c r="DP23" s="288"/>
      <c r="DQ23" s="288"/>
      <c r="DR23" s="288"/>
      <c r="DS23" s="288"/>
      <c r="DT23" s="288"/>
      <c r="DU23" s="288"/>
      <c r="DV23" s="288"/>
      <c r="DW23" s="288"/>
      <c r="DX23" s="288"/>
      <c r="DY23" s="288"/>
      <c r="DZ23" s="288"/>
    </row>
    <row r="24" spans="1:130" s="38" customFormat="1" ht="60.75" customHeight="1" thickBot="1" thickTop="1">
      <c r="A24" s="84" t="str">
        <f>'IDENTIFICACION DEL RIESGO'!A23</f>
        <v>CA01316-P</v>
      </c>
      <c r="B24" s="84" t="str">
        <f>'IDENTIFICACION DEL RIESGO'!B23</f>
        <v>GESTION DE TIC`S</v>
      </c>
      <c r="C24" s="47" t="str">
        <f>'IDENTIFICACION DEL RIESGO'!D23</f>
        <v>POSIBLE INSTALACIÓN DE SOFTWARE ILEGAL </v>
      </c>
      <c r="D24" s="124">
        <v>3</v>
      </c>
      <c r="E24" s="124">
        <v>3</v>
      </c>
      <c r="F24" s="124" t="s">
        <v>17</v>
      </c>
      <c r="G24" s="129" t="s">
        <v>346</v>
      </c>
      <c r="H24" s="273" t="str">
        <f t="shared" si="1"/>
        <v>ZONA DE RIESGO ALTA</v>
      </c>
      <c r="I24" s="264" t="str">
        <f t="shared" si="0"/>
        <v>Reducir el Riesgo, Evitar, Compartir o Transferir el Riesgo</v>
      </c>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88"/>
      <c r="CO24" s="288"/>
      <c r="CP24" s="288"/>
      <c r="CQ24" s="288"/>
      <c r="CR24" s="288"/>
      <c r="CS24" s="288"/>
      <c r="CT24" s="288"/>
      <c r="CU24" s="288"/>
      <c r="CV24" s="288"/>
      <c r="CW24" s="288"/>
      <c r="CX24" s="288"/>
      <c r="CY24" s="288"/>
      <c r="CZ24" s="288"/>
      <c r="DA24" s="288"/>
      <c r="DB24" s="288"/>
      <c r="DC24" s="288"/>
      <c r="DD24" s="288"/>
      <c r="DE24" s="288"/>
      <c r="DF24" s="288"/>
      <c r="DG24" s="288"/>
      <c r="DH24" s="288"/>
      <c r="DI24" s="288"/>
      <c r="DJ24" s="288"/>
      <c r="DK24" s="288"/>
      <c r="DL24" s="288"/>
      <c r="DM24" s="288"/>
      <c r="DN24" s="288"/>
      <c r="DO24" s="288"/>
      <c r="DP24" s="288"/>
      <c r="DQ24" s="288"/>
      <c r="DR24" s="288"/>
      <c r="DS24" s="288"/>
      <c r="DT24" s="288"/>
      <c r="DU24" s="288"/>
      <c r="DV24" s="288"/>
      <c r="DW24" s="288"/>
      <c r="DX24" s="288"/>
      <c r="DY24" s="288"/>
      <c r="DZ24" s="288"/>
    </row>
    <row r="25" spans="1:130" s="38" customFormat="1" ht="66" customHeight="1" thickBot="1" thickTop="1">
      <c r="A25" s="84" t="str">
        <f>'IDENTIFICACION DEL RIESGO'!A24</f>
        <v>CA01416-P</v>
      </c>
      <c r="B25" s="84" t="str">
        <f>'IDENTIFICACION DEL RIESGO'!B24</f>
        <v>GESTION DE TIC`S</v>
      </c>
      <c r="C25" s="47" t="str">
        <f>'IDENTIFICACION DEL RIESGO'!D24</f>
        <v>INCUMPLIMIENTO DE LA LEY 1712 DE 2014</v>
      </c>
      <c r="D25" s="124">
        <v>3</v>
      </c>
      <c r="E25" s="124">
        <v>3</v>
      </c>
      <c r="F25" s="124" t="s">
        <v>17</v>
      </c>
      <c r="G25" s="129" t="s">
        <v>346</v>
      </c>
      <c r="H25" s="273" t="str">
        <f t="shared" si="1"/>
        <v>ZONA DE RIESGO ALTA</v>
      </c>
      <c r="I25" s="264" t="str">
        <f t="shared" si="0"/>
        <v>Reducir el Riesgo, Evitar, Compartir o Transferir el Riesgo</v>
      </c>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88"/>
      <c r="CO25" s="288"/>
      <c r="CP25" s="288"/>
      <c r="CQ25" s="288"/>
      <c r="CR25" s="288"/>
      <c r="CS25" s="288"/>
      <c r="CT25" s="288"/>
      <c r="CU25" s="288"/>
      <c r="CV25" s="288"/>
      <c r="CW25" s="288"/>
      <c r="CX25" s="288"/>
      <c r="CY25" s="288"/>
      <c r="CZ25" s="288"/>
      <c r="DA25" s="288"/>
      <c r="DB25" s="288"/>
      <c r="DC25" s="288"/>
      <c r="DD25" s="288"/>
      <c r="DE25" s="288"/>
      <c r="DF25" s="288"/>
      <c r="DG25" s="288"/>
      <c r="DH25" s="288"/>
      <c r="DI25" s="288"/>
      <c r="DJ25" s="288"/>
      <c r="DK25" s="288"/>
      <c r="DL25" s="288"/>
      <c r="DM25" s="288"/>
      <c r="DN25" s="288"/>
      <c r="DO25" s="288"/>
      <c r="DP25" s="288"/>
      <c r="DQ25" s="288"/>
      <c r="DR25" s="288"/>
      <c r="DS25" s="288"/>
      <c r="DT25" s="288"/>
      <c r="DU25" s="288"/>
      <c r="DV25" s="288"/>
      <c r="DW25" s="288"/>
      <c r="DX25" s="288"/>
      <c r="DY25" s="288"/>
      <c r="DZ25" s="288"/>
    </row>
    <row r="26" spans="1:130" s="38" customFormat="1" ht="60.75" customHeight="1" thickBot="1" thickTop="1">
      <c r="A26" s="84" t="str">
        <f>'IDENTIFICACION DEL RIESGO'!A25</f>
        <v>CA01516-P</v>
      </c>
      <c r="B26" s="84" t="str">
        <f>'IDENTIFICACION DEL RIESGO'!B25</f>
        <v>GESTION DE TIC`S</v>
      </c>
      <c r="C26" s="47" t="str">
        <f>'IDENTIFICACION DEL RIESGO'!D25</f>
        <v>QUE NO SE TENGAN CANALES EFECTIVOS DE COMUNICACIÓN CON EL CIUDADANO </v>
      </c>
      <c r="D26" s="124">
        <v>3</v>
      </c>
      <c r="E26" s="124">
        <v>3</v>
      </c>
      <c r="F26" s="124" t="s">
        <v>17</v>
      </c>
      <c r="G26" s="129" t="s">
        <v>346</v>
      </c>
      <c r="H26" s="273" t="str">
        <f t="shared" si="1"/>
        <v>ZONA DE RIESGO ALTA</v>
      </c>
      <c r="I26" s="264" t="str">
        <f t="shared" si="0"/>
        <v>Reducir el Riesgo, Evitar, Compartir o Transferir el Riesgo</v>
      </c>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88"/>
      <c r="CO26" s="288"/>
      <c r="CP26" s="288"/>
      <c r="CQ26" s="288"/>
      <c r="CR26" s="288"/>
      <c r="CS26" s="288"/>
      <c r="CT26" s="288"/>
      <c r="CU26" s="288"/>
      <c r="CV26" s="288"/>
      <c r="CW26" s="288"/>
      <c r="CX26" s="288"/>
      <c r="CY26" s="288"/>
      <c r="CZ26" s="288"/>
      <c r="DA26" s="288"/>
      <c r="DB26" s="288"/>
      <c r="DC26" s="288"/>
      <c r="DD26" s="288"/>
      <c r="DE26" s="288"/>
      <c r="DF26" s="288"/>
      <c r="DG26" s="288"/>
      <c r="DH26" s="288"/>
      <c r="DI26" s="288"/>
      <c r="DJ26" s="288"/>
      <c r="DK26" s="288"/>
      <c r="DL26" s="288"/>
      <c r="DM26" s="288"/>
      <c r="DN26" s="288"/>
      <c r="DO26" s="288"/>
      <c r="DP26" s="288"/>
      <c r="DQ26" s="288"/>
      <c r="DR26" s="288"/>
      <c r="DS26" s="288"/>
      <c r="DT26" s="288"/>
      <c r="DU26" s="288"/>
      <c r="DV26" s="288"/>
      <c r="DW26" s="288"/>
      <c r="DX26" s="288"/>
      <c r="DY26" s="288"/>
      <c r="DZ26" s="288"/>
    </row>
    <row r="27" spans="1:130" s="38" customFormat="1" ht="60.75" customHeight="1" thickBot="1" thickTop="1">
      <c r="A27" s="243" t="str">
        <f>'IDENTIFICACION DEL RIESGO'!A26</f>
        <v>CI00117-P</v>
      </c>
      <c r="B27" s="243" t="str">
        <f>'IDENTIFICACION DEL RIESGO'!B26</f>
        <v>GESTION DE TIC`S</v>
      </c>
      <c r="C27" s="47" t="str">
        <f>'IDENTIFICACION DEL RIESGO'!D26</f>
        <v>INSTALACIÓN DE SOFTWARE  ILEGAL </v>
      </c>
      <c r="D27" s="124">
        <v>4</v>
      </c>
      <c r="E27" s="124">
        <v>4</v>
      </c>
      <c r="F27" s="124" t="s">
        <v>19</v>
      </c>
      <c r="G27" s="129"/>
      <c r="H27" s="273" t="str">
        <f t="shared" si="1"/>
        <v>ZONA DE RIESGO EXTREMA</v>
      </c>
      <c r="I27" s="264" t="str">
        <f t="shared" si="0"/>
        <v>Reducir el Riesgo, Evitar, Compartir o Transferir el Riesgo</v>
      </c>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88"/>
      <c r="CO27" s="288"/>
      <c r="CP27" s="288"/>
      <c r="CQ27" s="288"/>
      <c r="CR27" s="288"/>
      <c r="CS27" s="288"/>
      <c r="CT27" s="288"/>
      <c r="CU27" s="288"/>
      <c r="CV27" s="288"/>
      <c r="CW27" s="288"/>
      <c r="CX27" s="288"/>
      <c r="CY27" s="288"/>
      <c r="CZ27" s="288"/>
      <c r="DA27" s="288"/>
      <c r="DB27" s="288"/>
      <c r="DC27" s="288"/>
      <c r="DD27" s="288"/>
      <c r="DE27" s="288"/>
      <c r="DF27" s="288"/>
      <c r="DG27" s="288"/>
      <c r="DH27" s="288"/>
      <c r="DI27" s="288"/>
      <c r="DJ27" s="288"/>
      <c r="DK27" s="288"/>
      <c r="DL27" s="288"/>
      <c r="DM27" s="288"/>
      <c r="DN27" s="288"/>
      <c r="DO27" s="288"/>
      <c r="DP27" s="288"/>
      <c r="DQ27" s="288"/>
      <c r="DR27" s="288"/>
      <c r="DS27" s="288"/>
      <c r="DT27" s="288"/>
      <c r="DU27" s="288"/>
      <c r="DV27" s="288"/>
      <c r="DW27" s="288"/>
      <c r="DX27" s="288"/>
      <c r="DY27" s="288"/>
      <c r="DZ27" s="288"/>
    </row>
    <row r="28" spans="1:130" s="38" customFormat="1" ht="60.75" customHeight="1" thickBot="1" thickTop="1">
      <c r="A28" s="243" t="str">
        <f>'IDENTIFICACION DEL RIESGO'!A27</f>
        <v>CI00217-P</v>
      </c>
      <c r="B28" s="243" t="str">
        <f>'IDENTIFICACION DEL RIESGO'!B27</f>
        <v>GESTION DE TIC`S</v>
      </c>
      <c r="C28" s="47" t="str">
        <f>'IDENTIFICACION DEL RIESGO'!D27</f>
        <v>INCUMPLIMIENTO A LA NORMATIVIDAD </v>
      </c>
      <c r="D28" s="124">
        <v>3</v>
      </c>
      <c r="E28" s="124">
        <v>3</v>
      </c>
      <c r="F28" s="124" t="s">
        <v>17</v>
      </c>
      <c r="G28" s="129"/>
      <c r="H28" s="273" t="str">
        <f t="shared" si="1"/>
        <v>ZONA DE RIESGO ALTA</v>
      </c>
      <c r="I28" s="264" t="str">
        <f t="shared" si="0"/>
        <v>Reducir el Riesgo, Evitar, Compartir o Transferir el Riesgo</v>
      </c>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88"/>
      <c r="CO28" s="288"/>
      <c r="CP28" s="288"/>
      <c r="CQ28" s="288"/>
      <c r="CR28" s="288"/>
      <c r="CS28" s="288"/>
      <c r="CT28" s="288"/>
      <c r="CU28" s="288"/>
      <c r="CV28" s="288"/>
      <c r="CW28" s="288"/>
      <c r="CX28" s="288"/>
      <c r="CY28" s="288"/>
      <c r="CZ28" s="288"/>
      <c r="DA28" s="288"/>
      <c r="DB28" s="288"/>
      <c r="DC28" s="288"/>
      <c r="DD28" s="288"/>
      <c r="DE28" s="288"/>
      <c r="DF28" s="288"/>
      <c r="DG28" s="288"/>
      <c r="DH28" s="288"/>
      <c r="DI28" s="288"/>
      <c r="DJ28" s="288"/>
      <c r="DK28" s="288"/>
      <c r="DL28" s="288"/>
      <c r="DM28" s="288"/>
      <c r="DN28" s="288"/>
      <c r="DO28" s="288"/>
      <c r="DP28" s="288"/>
      <c r="DQ28" s="288"/>
      <c r="DR28" s="288"/>
      <c r="DS28" s="288"/>
      <c r="DT28" s="288"/>
      <c r="DU28" s="288"/>
      <c r="DV28" s="288"/>
      <c r="DW28" s="288"/>
      <c r="DX28" s="288"/>
      <c r="DY28" s="288"/>
      <c r="DZ28" s="288"/>
    </row>
    <row r="29" spans="1:130" s="38" customFormat="1" ht="60.75" customHeight="1" thickBot="1" thickTop="1">
      <c r="A29" s="243" t="str">
        <f>'IDENTIFICACION DEL RIESGO'!A28</f>
        <v>CI00317-P</v>
      </c>
      <c r="B29" s="243" t="str">
        <f>'IDENTIFICACION DEL RIESGO'!B28</f>
        <v>GESTION DE TIC`S</v>
      </c>
      <c r="C29" s="47" t="str">
        <f>'IDENTIFICACION DEL RIESGO'!D28</f>
        <v>DAÑO Y DETERIORO DE LOS EQUIPOS DE COMPUTO </v>
      </c>
      <c r="D29" s="124">
        <v>3</v>
      </c>
      <c r="E29" s="124">
        <v>3</v>
      </c>
      <c r="F29" s="124" t="s">
        <v>17</v>
      </c>
      <c r="G29" s="129"/>
      <c r="H29" s="273" t="str">
        <f t="shared" si="1"/>
        <v>ZONA DE RIESGO ALTA</v>
      </c>
      <c r="I29" s="264" t="str">
        <f t="shared" si="0"/>
        <v>Reducir el Riesgo, Evitar, Compartir o Transferir el Riesgo</v>
      </c>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8"/>
      <c r="CV29" s="288"/>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row>
    <row r="30" spans="1:130" s="38" customFormat="1" ht="60.75" customHeight="1" thickBot="1" thickTop="1">
      <c r="A30" s="243" t="str">
        <f>'IDENTIFICACION DEL RIESGO'!A29</f>
        <v>CI00417-P</v>
      </c>
      <c r="B30" s="243" t="str">
        <f>'IDENTIFICACION DEL RIESGO'!B29</f>
        <v>GESTION DE TIC`S</v>
      </c>
      <c r="C30" s="47" t="str">
        <f>'IDENTIFICACION DEL RIESGO'!D29</f>
        <v>QUE NO EXISTA UN PUNTO DE RECUPERACIÓN ANTE DESASTRES </v>
      </c>
      <c r="D30" s="124">
        <v>3</v>
      </c>
      <c r="E30" s="124">
        <v>3</v>
      </c>
      <c r="F30" s="124" t="s">
        <v>17</v>
      </c>
      <c r="G30" s="129"/>
      <c r="H30" s="273" t="str">
        <f t="shared" si="1"/>
        <v>ZONA DE RIESGO ALTA</v>
      </c>
      <c r="I30" s="264" t="str">
        <f t="shared" si="0"/>
        <v>Reducir el Riesgo, Evitar, Compartir o Transferir el Riesgo</v>
      </c>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8"/>
      <c r="DB30" s="288"/>
      <c r="DC30" s="288"/>
      <c r="DD30" s="288"/>
      <c r="DE30" s="288"/>
      <c r="DF30" s="288"/>
      <c r="DG30" s="288"/>
      <c r="DH30" s="288"/>
      <c r="DI30" s="288"/>
      <c r="DJ30" s="288"/>
      <c r="DK30" s="288"/>
      <c r="DL30" s="288"/>
      <c r="DM30" s="288"/>
      <c r="DN30" s="288"/>
      <c r="DO30" s="288"/>
      <c r="DP30" s="288"/>
      <c r="DQ30" s="288"/>
      <c r="DR30" s="288"/>
      <c r="DS30" s="288"/>
      <c r="DT30" s="288"/>
      <c r="DU30" s="288"/>
      <c r="DV30" s="288"/>
      <c r="DW30" s="288"/>
      <c r="DX30" s="288"/>
      <c r="DY30" s="288"/>
      <c r="DZ30" s="288"/>
    </row>
    <row r="31" spans="1:130" s="125" customFormat="1" ht="77.25" customHeight="1" thickBot="1" thickTop="1">
      <c r="A31" s="82" t="str">
        <f>'IDENTIFICACION DEL RIESGO'!A30</f>
        <v>CI01113-P</v>
      </c>
      <c r="B31" s="82" t="str">
        <f>'IDENTIFICACION DEL RIESGO'!B30</f>
        <v>MEDICION Y MEJORA</v>
      </c>
      <c r="C31" s="58" t="str">
        <f>'IDENTIFICACION DEL RIESGO'!D30</f>
        <v>NO DAR DIFUSION OPORTUNA DE LOS PROCEDIMIENTOS A LOS FUNCIONARIOS DE LA ENTIDAD</v>
      </c>
      <c r="D31" s="135">
        <v>3</v>
      </c>
      <c r="E31" s="135">
        <v>1</v>
      </c>
      <c r="F31" s="135" t="s">
        <v>15</v>
      </c>
      <c r="G31" s="136" t="s">
        <v>97</v>
      </c>
      <c r="H31" s="274" t="str">
        <f t="shared" si="1"/>
        <v>ZONA DE RIESGO BAJA</v>
      </c>
      <c r="I31" s="265" t="str">
        <f t="shared" si="0"/>
        <v>Asumir el Riesgo</v>
      </c>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88"/>
      <c r="CO31" s="288"/>
      <c r="CP31" s="288"/>
      <c r="CQ31" s="288"/>
      <c r="CR31" s="288"/>
      <c r="CS31" s="288"/>
      <c r="CT31" s="288"/>
      <c r="CU31" s="288"/>
      <c r="CV31" s="288"/>
      <c r="CW31" s="288"/>
      <c r="CX31" s="288"/>
      <c r="CY31" s="288"/>
      <c r="CZ31" s="288"/>
      <c r="DA31" s="288"/>
      <c r="DB31" s="288"/>
      <c r="DC31" s="288"/>
      <c r="DD31" s="288"/>
      <c r="DE31" s="288"/>
      <c r="DF31" s="288"/>
      <c r="DG31" s="288"/>
      <c r="DH31" s="288"/>
      <c r="DI31" s="288"/>
      <c r="DJ31" s="288"/>
      <c r="DK31" s="288"/>
      <c r="DL31" s="288"/>
      <c r="DM31" s="288"/>
      <c r="DN31" s="288"/>
      <c r="DO31" s="288"/>
      <c r="DP31" s="288"/>
      <c r="DQ31" s="288"/>
      <c r="DR31" s="288"/>
      <c r="DS31" s="288"/>
      <c r="DT31" s="288"/>
      <c r="DU31" s="288"/>
      <c r="DV31" s="288"/>
      <c r="DW31" s="288"/>
      <c r="DX31" s="288"/>
      <c r="DY31" s="288"/>
      <c r="DZ31" s="288"/>
    </row>
    <row r="32" spans="1:130" s="125" customFormat="1" ht="50.25" customHeight="1" thickBot="1" thickTop="1">
      <c r="A32" s="82" t="str">
        <f>'IDENTIFICACION DEL RIESGO'!A31</f>
        <v>CA06213-P
CA07814-P</v>
      </c>
      <c r="B32" s="82" t="str">
        <f>'IDENTIFICACION DEL RIESGO'!B31</f>
        <v>MEDICION Y MEJORA</v>
      </c>
      <c r="C32" s="58" t="str">
        <f>'IDENTIFICACION DEL RIESGO'!D31</f>
        <v>DEBILIDADES EN LA MEDICION DEL PROCESO </v>
      </c>
      <c r="D32" s="135">
        <v>4</v>
      </c>
      <c r="E32" s="135">
        <v>1</v>
      </c>
      <c r="F32" s="135" t="s">
        <v>16</v>
      </c>
      <c r="G32" s="135" t="s">
        <v>97</v>
      </c>
      <c r="H32" s="274" t="str">
        <f t="shared" si="1"/>
        <v>ZONA DE RIESGO MODERADA</v>
      </c>
      <c r="I32" s="265" t="str">
        <f t="shared" si="0"/>
        <v>Asumir el Riesgo, Reducir el Riesgo</v>
      </c>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88"/>
      <c r="CO32" s="288"/>
      <c r="CP32" s="288"/>
      <c r="CQ32" s="288"/>
      <c r="CR32" s="288"/>
      <c r="CS32" s="288"/>
      <c r="CT32" s="288"/>
      <c r="CU32" s="288"/>
      <c r="CV32" s="288"/>
      <c r="CW32" s="288"/>
      <c r="CX32" s="288"/>
      <c r="CY32" s="288"/>
      <c r="CZ32" s="288"/>
      <c r="DA32" s="288"/>
      <c r="DB32" s="288"/>
      <c r="DC32" s="288"/>
      <c r="DD32" s="288"/>
      <c r="DE32" s="288"/>
      <c r="DF32" s="288"/>
      <c r="DG32" s="288"/>
      <c r="DH32" s="288"/>
      <c r="DI32" s="288"/>
      <c r="DJ32" s="288"/>
      <c r="DK32" s="288"/>
      <c r="DL32" s="288"/>
      <c r="DM32" s="288"/>
      <c r="DN32" s="288"/>
      <c r="DO32" s="288"/>
      <c r="DP32" s="288"/>
      <c r="DQ32" s="288"/>
      <c r="DR32" s="288"/>
      <c r="DS32" s="288"/>
      <c r="DT32" s="288"/>
      <c r="DU32" s="288"/>
      <c r="DV32" s="288"/>
      <c r="DW32" s="288"/>
      <c r="DX32" s="288"/>
      <c r="DY32" s="288"/>
      <c r="DZ32" s="288"/>
    </row>
    <row r="33" spans="1:130" s="125" customFormat="1" ht="60.75" customHeight="1" thickBot="1" thickTop="1">
      <c r="A33" s="82" t="str">
        <f>'IDENTIFICACION DEL RIESGO'!A32</f>
        <v>CA07714-P</v>
      </c>
      <c r="B33" s="82" t="str">
        <f>'IDENTIFICACION DEL RIESGO'!B32</f>
        <v>MEDICION Y MEJORA</v>
      </c>
      <c r="C33" s="58" t="str">
        <f>'IDENTIFICACION DEL RIESGO'!D32</f>
        <v>POSIBLE UTILIZACION DE FORMATOS INCORRECTOS POR PARTE DE LOS FUNCIONARIOS DE LA ENTIDAD</v>
      </c>
      <c r="D33" s="135">
        <v>3</v>
      </c>
      <c r="E33" s="135">
        <v>3</v>
      </c>
      <c r="F33" s="135" t="s">
        <v>16</v>
      </c>
      <c r="G33" s="135" t="s">
        <v>97</v>
      </c>
      <c r="H33" s="274" t="str">
        <f t="shared" si="1"/>
        <v>ZONA DE RIESGO MODERADA</v>
      </c>
      <c r="I33" s="265" t="str">
        <f t="shared" si="0"/>
        <v>Asumir el Riesgo, Reducir el Riesgo</v>
      </c>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88"/>
      <c r="CO33" s="288"/>
      <c r="CP33" s="288"/>
      <c r="CQ33" s="288"/>
      <c r="CR33" s="288"/>
      <c r="CS33" s="288"/>
      <c r="CT33" s="288"/>
      <c r="CU33" s="288"/>
      <c r="CV33" s="288"/>
      <c r="CW33" s="288"/>
      <c r="CX33" s="288"/>
      <c r="CY33" s="288"/>
      <c r="CZ33" s="288"/>
      <c r="DA33" s="288"/>
      <c r="DB33" s="288"/>
      <c r="DC33" s="288"/>
      <c r="DD33" s="288"/>
      <c r="DE33" s="288"/>
      <c r="DF33" s="288"/>
      <c r="DG33" s="288"/>
      <c r="DH33" s="288"/>
      <c r="DI33" s="288"/>
      <c r="DJ33" s="288"/>
      <c r="DK33" s="288"/>
      <c r="DL33" s="288"/>
      <c r="DM33" s="288"/>
      <c r="DN33" s="288"/>
      <c r="DO33" s="288"/>
      <c r="DP33" s="288"/>
      <c r="DQ33" s="288"/>
      <c r="DR33" s="288"/>
      <c r="DS33" s="288"/>
      <c r="DT33" s="288"/>
      <c r="DU33" s="288"/>
      <c r="DV33" s="288"/>
      <c r="DW33" s="288"/>
      <c r="DX33" s="288"/>
      <c r="DY33" s="288"/>
      <c r="DZ33" s="288"/>
    </row>
    <row r="34" spans="1:130" s="125" customFormat="1" ht="60.75" customHeight="1" thickBot="1" thickTop="1">
      <c r="A34" s="82" t="str">
        <f>'IDENTIFICACION DEL RIESGO'!A33</f>
        <v>CI03215-P</v>
      </c>
      <c r="B34" s="82" t="str">
        <f>'IDENTIFICACION DEL RIESGO'!B33</f>
        <v>MEDICION Y MEJORA</v>
      </c>
      <c r="C34" s="58" t="str">
        <f>'IDENTIFICACION DEL RIESGO'!D33</f>
        <v>ERROR EN LA PUBLICACIÓN DE LOS DOCUMENTOS DEL SIG </v>
      </c>
      <c r="D34" s="135">
        <v>4</v>
      </c>
      <c r="E34" s="135">
        <v>3</v>
      </c>
      <c r="F34" s="135" t="s">
        <v>17</v>
      </c>
      <c r="G34" s="135" t="s">
        <v>312</v>
      </c>
      <c r="H34" s="274" t="str">
        <f t="shared" si="1"/>
        <v>ZONA DE RIESGO ALTA</v>
      </c>
      <c r="I34" s="265" t="str">
        <f t="shared" si="0"/>
        <v>Reducir el Riesgo, Evitar, Compartir o Transferir el Riesgo</v>
      </c>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row>
    <row r="35" spans="1:130" s="125" customFormat="1" ht="60.75" customHeight="1" thickBot="1" thickTop="1">
      <c r="A35" s="82" t="str">
        <f>'IDENTIFICACION DEL RIESGO'!A34</f>
        <v>CA00417-P</v>
      </c>
      <c r="B35" s="82" t="str">
        <f>'IDENTIFICACION DEL RIESGO'!B34</f>
        <v>MEDICION Y MEJORA</v>
      </c>
      <c r="C35" s="58" t="str">
        <f>'IDENTIFICACION DEL RIESGO'!D34</f>
        <v>QUE SE DE APLICABILIDAD A LAS NORMAS DEROGADAS </v>
      </c>
      <c r="D35" s="135">
        <v>3</v>
      </c>
      <c r="E35" s="135">
        <v>2</v>
      </c>
      <c r="F35" s="135" t="s">
        <v>16</v>
      </c>
      <c r="G35" s="135" t="s">
        <v>498</v>
      </c>
      <c r="H35" s="274" t="str">
        <f t="shared" si="1"/>
        <v>ZONA DE RIESGO MODERADA</v>
      </c>
      <c r="I35" s="265" t="str">
        <f t="shared" si="0"/>
        <v>Asumir el Riesgo, Reducir el Riesgo</v>
      </c>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row>
    <row r="36" spans="1:130" s="125" customFormat="1" ht="60.75" customHeight="1" thickBot="1" thickTop="1">
      <c r="A36" s="82" t="str">
        <f>'IDENTIFICACION DEL RIESGO'!A35</f>
        <v>CA00517-P</v>
      </c>
      <c r="B36" s="82" t="str">
        <f>'IDENTIFICACION DEL RIESGO'!B35</f>
        <v>MEDICION Y MEJORA</v>
      </c>
      <c r="C36" s="58" t="str">
        <f>'IDENTIFICACION DEL RIESGO'!D35</f>
        <v>QUE NO SE ESTÉ MEJORANDO CONTINUAMENTE EL SISTEMA </v>
      </c>
      <c r="D36" s="135">
        <v>4</v>
      </c>
      <c r="E36" s="135">
        <v>3</v>
      </c>
      <c r="F36" s="135" t="s">
        <v>17</v>
      </c>
      <c r="G36" s="135"/>
      <c r="H36" s="274" t="str">
        <f t="shared" si="1"/>
        <v>ZONA DE RIESGO ALTA</v>
      </c>
      <c r="I36" s="265" t="str">
        <f t="shared" si="0"/>
        <v>Reducir el Riesgo, Evitar, Compartir o Transferir el Riesgo</v>
      </c>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row>
    <row r="37" spans="1:130" s="125" customFormat="1" ht="60.75" customHeight="1" thickBot="1" thickTop="1">
      <c r="A37" s="82" t="str">
        <f>'IDENTIFICACION DEL RIESGO'!A36</f>
        <v>CA00617-P</v>
      </c>
      <c r="B37" s="82" t="str">
        <f>'IDENTIFICACION DEL RIESGO'!B36</f>
        <v>MEDICION Y MEJORA</v>
      </c>
      <c r="C37" s="58" t="str">
        <f>'IDENTIFICACION DEL RIESGO'!D36</f>
        <v>QUE NO SE CUENTE CON LOS INDICADORES ADECUADOS PARA MEDIR LA GESTIÓN DEL PROCESO </v>
      </c>
      <c r="D37" s="135">
        <v>4</v>
      </c>
      <c r="E37" s="135">
        <v>3</v>
      </c>
      <c r="F37" s="135" t="s">
        <v>17</v>
      </c>
      <c r="G37" s="135" t="s">
        <v>258</v>
      </c>
      <c r="H37" s="274" t="str">
        <f t="shared" si="1"/>
        <v>ZONA DE RIESGO ALTA</v>
      </c>
      <c r="I37" s="265" t="str">
        <f t="shared" si="0"/>
        <v>Reducir el Riesgo, Evitar, Compartir o Transferir el Riesgo</v>
      </c>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row>
    <row r="38" spans="1:130" s="125" customFormat="1" ht="60.75" customHeight="1" thickBot="1" thickTop="1">
      <c r="A38" s="82" t="str">
        <f>'IDENTIFICACION DEL RIESGO'!A37</f>
        <v>CA00717-P</v>
      </c>
      <c r="B38" s="396" t="str">
        <f>'IDENTIFICACION DEL RIESGO'!B37</f>
        <v>MEDICION Y MEJORA</v>
      </c>
      <c r="C38" s="397" t="str">
        <f>'IDENTIFICACION DEL RIESGO'!D37</f>
        <v>QUE NO SE MIDA DE MANERA ADECUADA LA CONFORMIDAD DEL SISTEMA DE GESTIÓN </v>
      </c>
      <c r="D38" s="135">
        <v>4</v>
      </c>
      <c r="E38" s="135">
        <v>3</v>
      </c>
      <c r="F38" s="135" t="s">
        <v>17</v>
      </c>
      <c r="G38" s="135" t="s">
        <v>258</v>
      </c>
      <c r="H38" s="274" t="str">
        <f t="shared" si="1"/>
        <v>ZONA DE RIESGO ALTA</v>
      </c>
      <c r="I38" s="265" t="str">
        <f t="shared" si="0"/>
        <v>Reducir el Riesgo, Evitar, Compartir o Transferir el Riesgo</v>
      </c>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88"/>
      <c r="CO38" s="288"/>
      <c r="CP38" s="288"/>
      <c r="CQ38" s="288"/>
      <c r="CR38" s="288"/>
      <c r="CS38" s="288"/>
      <c r="CT38" s="288"/>
      <c r="CU38" s="288"/>
      <c r="CV38" s="288"/>
      <c r="CW38" s="288"/>
      <c r="CX38" s="288"/>
      <c r="CY38" s="288"/>
      <c r="CZ38" s="288"/>
      <c r="DA38" s="288"/>
      <c r="DB38" s="288"/>
      <c r="DC38" s="288"/>
      <c r="DD38" s="288"/>
      <c r="DE38" s="288"/>
      <c r="DF38" s="288"/>
      <c r="DG38" s="288"/>
      <c r="DH38" s="288"/>
      <c r="DI38" s="288"/>
      <c r="DJ38" s="288"/>
      <c r="DK38" s="288"/>
      <c r="DL38" s="288"/>
      <c r="DM38" s="288"/>
      <c r="DN38" s="288"/>
      <c r="DO38" s="288"/>
      <c r="DP38" s="288"/>
      <c r="DQ38" s="288"/>
      <c r="DR38" s="288"/>
      <c r="DS38" s="288"/>
      <c r="DT38" s="288"/>
      <c r="DU38" s="288"/>
      <c r="DV38" s="288"/>
      <c r="DW38" s="288"/>
      <c r="DX38" s="288"/>
      <c r="DY38" s="288"/>
      <c r="DZ38" s="288"/>
    </row>
    <row r="39" spans="1:130" s="141" customFormat="1" ht="91.5" customHeight="1" thickBot="1" thickTop="1">
      <c r="A39" s="142" t="str">
        <f>'IDENTIFICACION DEL RIESGO'!A38</f>
        <v>CI02615-P</v>
      </c>
      <c r="B39" s="142" t="str">
        <f>'IDENTIFICACION DEL RIESGO'!B38</f>
        <v>GESTIÓN DE TALENTO HUMANO</v>
      </c>
      <c r="C39" s="143" t="str">
        <f>'IDENTIFICACION DEL RIESGO'!D38</f>
        <v>No cumplir con el 100% de las responsabilidades del patrono respecto de brindar capacitaciones a los trabajadores, con el fin de garantizar las condiciones físico mental y social; evitar incidentes, accidentes y prevenir posibles enfermedades laborales.</v>
      </c>
      <c r="D39" s="144">
        <v>2</v>
      </c>
      <c r="E39" s="144">
        <v>3</v>
      </c>
      <c r="F39" s="144" t="s">
        <v>16</v>
      </c>
      <c r="G39" s="145" t="s">
        <v>277</v>
      </c>
      <c r="H39" s="275" t="str">
        <f t="shared" si="1"/>
        <v>ZONA DE RIESGO MODERADA</v>
      </c>
      <c r="I39" s="266" t="str">
        <f t="shared" si="0"/>
        <v>Asumir el Riesgo, Reducir el Riesgo</v>
      </c>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88"/>
      <c r="CO39" s="288"/>
      <c r="CP39" s="288"/>
      <c r="CQ39" s="288"/>
      <c r="CR39" s="288"/>
      <c r="CS39" s="288"/>
      <c r="CT39" s="288"/>
      <c r="CU39" s="288"/>
      <c r="CV39" s="288"/>
      <c r="CW39" s="288"/>
      <c r="CX39" s="288"/>
      <c r="CY39" s="288"/>
      <c r="CZ39" s="288"/>
      <c r="DA39" s="288"/>
      <c r="DB39" s="288"/>
      <c r="DC39" s="288"/>
      <c r="DD39" s="288"/>
      <c r="DE39" s="288"/>
      <c r="DF39" s="288"/>
      <c r="DG39" s="288"/>
      <c r="DH39" s="288"/>
      <c r="DI39" s="288"/>
      <c r="DJ39" s="288"/>
      <c r="DK39" s="288"/>
      <c r="DL39" s="288"/>
      <c r="DM39" s="288"/>
      <c r="DN39" s="288"/>
      <c r="DO39" s="288"/>
      <c r="DP39" s="288"/>
      <c r="DQ39" s="288"/>
      <c r="DR39" s="288"/>
      <c r="DS39" s="288"/>
      <c r="DT39" s="288"/>
      <c r="DU39" s="288"/>
      <c r="DV39" s="288"/>
      <c r="DW39" s="288"/>
      <c r="DX39" s="288"/>
      <c r="DY39" s="288"/>
      <c r="DZ39" s="288"/>
    </row>
    <row r="40" spans="1:130" s="213" customFormat="1" ht="91.5" customHeight="1" thickBot="1" thickTop="1">
      <c r="A40" s="142" t="str">
        <f>'IDENTIFICACION DEL RIESGO'!A39</f>
        <v>CA00817-P</v>
      </c>
      <c r="B40" s="142" t="str">
        <f>'IDENTIFICACION DEL RIESGO'!B39</f>
        <v>GESTIÓN DE TALENTO HUMANO</v>
      </c>
      <c r="C40" s="143" t="str">
        <f>'IDENTIFICACION DEL RIESGO'!D39</f>
        <v>Posible perdida  y manipulación inadecuada de los registros de la gestión del proceso, por no mantener foliados el 100% de los documentos a cerrar cada vigencia.</v>
      </c>
      <c r="D40" s="144">
        <v>2</v>
      </c>
      <c r="E40" s="144">
        <v>3</v>
      </c>
      <c r="F40" s="144" t="s">
        <v>16</v>
      </c>
      <c r="G40" s="145" t="s">
        <v>97</v>
      </c>
      <c r="H40" s="276" t="str">
        <f t="shared" si="1"/>
        <v>ZONA DE RIESGO MODERADA</v>
      </c>
      <c r="I40" s="267" t="str">
        <f t="shared" si="0"/>
        <v>Asumir el Riesgo, Reducir el Riesgo</v>
      </c>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c r="CN40" s="294"/>
      <c r="CO40" s="294"/>
      <c r="CP40" s="294"/>
      <c r="CQ40" s="294"/>
      <c r="CR40" s="294"/>
      <c r="CS40" s="294"/>
      <c r="CT40" s="294"/>
      <c r="CU40" s="294"/>
      <c r="CV40" s="294"/>
      <c r="CW40" s="294"/>
      <c r="CX40" s="294"/>
      <c r="CY40" s="294"/>
      <c r="CZ40" s="294"/>
      <c r="DA40" s="294"/>
      <c r="DB40" s="294"/>
      <c r="DC40" s="294"/>
      <c r="DD40" s="294"/>
      <c r="DE40" s="294"/>
      <c r="DF40" s="294"/>
      <c r="DG40" s="294"/>
      <c r="DH40" s="294"/>
      <c r="DI40" s="294"/>
      <c r="DJ40" s="294"/>
      <c r="DK40" s="294"/>
      <c r="DL40" s="294"/>
      <c r="DM40" s="294"/>
      <c r="DN40" s="294"/>
      <c r="DO40" s="294"/>
      <c r="DP40" s="294"/>
      <c r="DQ40" s="294"/>
      <c r="DR40" s="294"/>
      <c r="DS40" s="294"/>
      <c r="DT40" s="294"/>
      <c r="DU40" s="294"/>
      <c r="DV40" s="294"/>
      <c r="DW40" s="294"/>
      <c r="DX40" s="294"/>
      <c r="DY40" s="294"/>
      <c r="DZ40" s="294"/>
    </row>
    <row r="41" spans="1:130" s="213" customFormat="1" ht="91.5" customHeight="1" thickBot="1" thickTop="1">
      <c r="A41" s="142" t="str">
        <f>'IDENTIFICACION DEL RIESGO'!A40</f>
        <v>CA00917-P</v>
      </c>
      <c r="B41" s="142" t="str">
        <f>'IDENTIFICACION DEL RIESGO'!B40</f>
        <v>GESTIÓN DE TALENTO HUMANO</v>
      </c>
      <c r="C41" s="143" t="str">
        <f>'IDENTIFICACION DEL RIESGO'!D40</f>
        <v>Declaración de  una No conformidad mayor  a la entidad por parte de el ente certificador, por el uso inadecuado del su LOGO.</v>
      </c>
      <c r="D41" s="144">
        <v>1</v>
      </c>
      <c r="E41" s="144">
        <v>3</v>
      </c>
      <c r="F41" s="144" t="s">
        <v>16</v>
      </c>
      <c r="G41" s="145" t="s">
        <v>97</v>
      </c>
      <c r="H41" s="276" t="str">
        <f>IF(F41="B",$J$1,IF(F41="M",$K$1,IF(F41="A",$L$1,IF(F41="E",$M$1,"0"))))</f>
        <v>ZONA DE RIESGO MODERADA</v>
      </c>
      <c r="I41" s="267" t="str">
        <f>IF(F41="B",$J$2,IF(F41="M",$K$2,IF(F41="A",$L$2,IF(F41="E",$M$2,"0"))))</f>
        <v>Asumir el Riesgo, Reducir el Riesgo</v>
      </c>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4"/>
      <c r="DE41" s="294"/>
      <c r="DF41" s="294"/>
      <c r="DG41" s="294"/>
      <c r="DH41" s="294"/>
      <c r="DI41" s="294"/>
      <c r="DJ41" s="294"/>
      <c r="DK41" s="294"/>
      <c r="DL41" s="294"/>
      <c r="DM41" s="294"/>
      <c r="DN41" s="294"/>
      <c r="DO41" s="294"/>
      <c r="DP41" s="294"/>
      <c r="DQ41" s="294"/>
      <c r="DR41" s="294"/>
      <c r="DS41" s="294"/>
      <c r="DT41" s="294"/>
      <c r="DU41" s="294"/>
      <c r="DV41" s="294"/>
      <c r="DW41" s="294"/>
      <c r="DX41" s="294"/>
      <c r="DY41" s="294"/>
      <c r="DZ41" s="294"/>
    </row>
    <row r="42" spans="1:130" s="213" customFormat="1" ht="91.5" customHeight="1" thickBot="1" thickTop="1">
      <c r="A42" s="142" t="str">
        <f>'IDENTIFICACION DEL RIESGO'!A41</f>
        <v>CA01017-P</v>
      </c>
      <c r="B42" s="142" t="str">
        <f>'IDENTIFICACION DEL RIESGO'!B41</f>
        <v>GESTIÓN DE TALENTO HUMANO</v>
      </c>
      <c r="C42" s="143" t="str">
        <f>'IDENTIFICACION DEL RIESGO'!D41</f>
        <v>No contar con los conocimiento necesario para el desempeño de las funciones de un cargo, por falta de una adecuada inducción específica.</v>
      </c>
      <c r="D42" s="144">
        <v>1</v>
      </c>
      <c r="E42" s="144">
        <v>3</v>
      </c>
      <c r="F42" s="144" t="s">
        <v>16</v>
      </c>
      <c r="G42" s="145" t="s">
        <v>97</v>
      </c>
      <c r="H42" s="276" t="str">
        <f>IF(F42="B",$J$1,IF(F42="M",$K$1,IF(F42="A",$L$1,IF(F42="E",$M$1,"0"))))</f>
        <v>ZONA DE RIESGO MODERADA</v>
      </c>
      <c r="I42" s="267" t="str">
        <f>IF(F42="B",$J$2,IF(F42="M",$K$2,IF(F42="A",$L$2,IF(F42="E",$M$2,"0"))))</f>
        <v>Asumir el Riesgo, Reducir el Riesgo</v>
      </c>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4"/>
      <c r="CY42" s="294"/>
      <c r="CZ42" s="294"/>
      <c r="DA42" s="294"/>
      <c r="DB42" s="294"/>
      <c r="DC42" s="294"/>
      <c r="DD42" s="294"/>
      <c r="DE42" s="294"/>
      <c r="DF42" s="294"/>
      <c r="DG42" s="294"/>
      <c r="DH42" s="294"/>
      <c r="DI42" s="294"/>
      <c r="DJ42" s="294"/>
      <c r="DK42" s="294"/>
      <c r="DL42" s="294"/>
      <c r="DM42" s="294"/>
      <c r="DN42" s="294"/>
      <c r="DO42" s="294"/>
      <c r="DP42" s="294"/>
      <c r="DQ42" s="294"/>
      <c r="DR42" s="294"/>
      <c r="DS42" s="294"/>
      <c r="DT42" s="294"/>
      <c r="DU42" s="294"/>
      <c r="DV42" s="294"/>
      <c r="DW42" s="294"/>
      <c r="DX42" s="294"/>
      <c r="DY42" s="294"/>
      <c r="DZ42" s="294"/>
    </row>
    <row r="43" spans="1:130" s="213" customFormat="1" ht="91.5" customHeight="1" thickBot="1" thickTop="1">
      <c r="A43" s="142" t="str">
        <f>'IDENTIFICACION DEL RIESGO'!A42</f>
        <v>CI00917-P</v>
      </c>
      <c r="B43" s="142" t="str">
        <f>'IDENTIFICACION DEL RIESGO'!B42</f>
        <v>GESTIÓN DE TALENTO HUMANO</v>
      </c>
      <c r="C43" s="143" t="str">
        <f>'IDENTIFICACION DEL RIESGO'!D42</f>
        <v>Dificultades en el proceso de adaptaciòn a la Entidad del funcionario recièn vinculado, por suministro de informaciòn institucional desactualizada durante su proceso de inducciòn General.</v>
      </c>
      <c r="D43" s="144">
        <v>3</v>
      </c>
      <c r="E43" s="144">
        <v>2</v>
      </c>
      <c r="F43" s="144" t="s">
        <v>16</v>
      </c>
      <c r="G43" s="145" t="s">
        <v>273</v>
      </c>
      <c r="H43" s="276" t="str">
        <f>IF(F43="B",$J$1,IF(F43="M",$K$1,IF(F43="A",$L$1,IF(F43="E",$M$1,"0"))))</f>
        <v>ZONA DE RIESGO MODERADA</v>
      </c>
      <c r="I43" s="267" t="str">
        <f>IF(F43="B",$J$2,IF(F43="M",$K$2,IF(F43="A",$L$2,IF(F43="E",$M$2,"0"))))</f>
        <v>Asumir el Riesgo, Reducir el Riesgo</v>
      </c>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c r="CZ43" s="294"/>
      <c r="DA43" s="294"/>
      <c r="DB43" s="294"/>
      <c r="DC43" s="294"/>
      <c r="DD43" s="294"/>
      <c r="DE43" s="294"/>
      <c r="DF43" s="294"/>
      <c r="DG43" s="294"/>
      <c r="DH43" s="294"/>
      <c r="DI43" s="294"/>
      <c r="DJ43" s="294"/>
      <c r="DK43" s="294"/>
      <c r="DL43" s="294"/>
      <c r="DM43" s="294"/>
      <c r="DN43" s="294"/>
      <c r="DO43" s="294"/>
      <c r="DP43" s="294"/>
      <c r="DQ43" s="294"/>
      <c r="DR43" s="294"/>
      <c r="DS43" s="294"/>
      <c r="DT43" s="294"/>
      <c r="DU43" s="294"/>
      <c r="DV43" s="294"/>
      <c r="DW43" s="294"/>
      <c r="DX43" s="294"/>
      <c r="DY43" s="294"/>
      <c r="DZ43" s="294"/>
    </row>
    <row r="44" spans="1:130" s="213" customFormat="1" ht="91.5" customHeight="1" thickBot="1" thickTop="1">
      <c r="A44" s="142" t="str">
        <f>'IDENTIFICACION DEL RIESGO'!A43</f>
        <v>CI01017-P</v>
      </c>
      <c r="B44" s="142" t="str">
        <f>'IDENTIFICACION DEL RIESGO'!B43</f>
        <v>GESTIÓN DE TALENTO HUMANO</v>
      </c>
      <c r="C44" s="143" t="str">
        <f>'IDENTIFICACION DEL RIESGO'!D43</f>
        <v>Incumplimiento de las decisiones proferidas por la Administraciòn de la Entidad, por parte de los funcionarios.</v>
      </c>
      <c r="D44" s="144">
        <v>1</v>
      </c>
      <c r="E44" s="144">
        <v>3</v>
      </c>
      <c r="F44" s="144" t="s">
        <v>16</v>
      </c>
      <c r="G44" s="145" t="s">
        <v>271</v>
      </c>
      <c r="H44" s="276" t="str">
        <f>IF(F44="B",$J$1,IF(F44="M",$K$1,IF(F44="A",$L$1,IF(F44="E",$M$1,"0"))))</f>
        <v>ZONA DE RIESGO MODERADA</v>
      </c>
      <c r="I44" s="267" t="str">
        <f>IF(F44="B",$J$2,IF(F44="M",$K$2,IF(F44="A",$L$2,IF(F44="E",$M$2,"0"))))</f>
        <v>Asumir el Riesgo, Reducir el Riesgo</v>
      </c>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c r="CN44" s="294"/>
      <c r="CO44" s="294"/>
      <c r="CP44" s="294"/>
      <c r="CQ44" s="294"/>
      <c r="CR44" s="294"/>
      <c r="CS44" s="294"/>
      <c r="CT44" s="294"/>
      <c r="CU44" s="294"/>
      <c r="CV44" s="294"/>
      <c r="CW44" s="294"/>
      <c r="CX44" s="294"/>
      <c r="CY44" s="294"/>
      <c r="CZ44" s="294"/>
      <c r="DA44" s="294"/>
      <c r="DB44" s="294"/>
      <c r="DC44" s="294"/>
      <c r="DD44" s="294"/>
      <c r="DE44" s="294"/>
      <c r="DF44" s="294"/>
      <c r="DG44" s="294"/>
      <c r="DH44" s="294"/>
      <c r="DI44" s="294"/>
      <c r="DJ44" s="294"/>
      <c r="DK44" s="294"/>
      <c r="DL44" s="294"/>
      <c r="DM44" s="294"/>
      <c r="DN44" s="294"/>
      <c r="DO44" s="294"/>
      <c r="DP44" s="294"/>
      <c r="DQ44" s="294"/>
      <c r="DR44" s="294"/>
      <c r="DS44" s="294"/>
      <c r="DT44" s="294"/>
      <c r="DU44" s="294"/>
      <c r="DV44" s="294"/>
      <c r="DW44" s="294"/>
      <c r="DX44" s="294"/>
      <c r="DY44" s="294"/>
      <c r="DZ44" s="294"/>
    </row>
    <row r="45" spans="1:130" s="85" customFormat="1" ht="75.75" customHeight="1" thickBot="1" thickTop="1">
      <c r="A45" s="89" t="str">
        <f>'IDENTIFICACION DEL RIESGO'!A44</f>
        <v>CI04115-P</v>
      </c>
      <c r="B45" s="89" t="str">
        <f>'IDENTIFICACION DEL RIESGO'!B44</f>
        <v>GESTION DOCUMENTAL</v>
      </c>
      <c r="C45" s="88" t="str">
        <f>'IDENTIFICACION DEL RIESGO'!D44</f>
        <v>POSIBLE DEMORA EN LA CREACIÓN DE LOS EXPEDIENTES VIRTUALES </v>
      </c>
      <c r="D45" s="109">
        <v>3</v>
      </c>
      <c r="E45" s="89">
        <v>3</v>
      </c>
      <c r="F45" s="109" t="s">
        <v>17</v>
      </c>
      <c r="G45" s="109" t="s">
        <v>258</v>
      </c>
      <c r="H45" s="277" t="str">
        <f t="shared" si="1"/>
        <v>ZONA DE RIESGO ALTA</v>
      </c>
      <c r="I45" s="268" t="str">
        <f aca="true" t="shared" si="2" ref="I45:I64">IF(F45="B",$J$2,IF(F45="M",$K$2,IF(F45="A",$L$2,IF(F45="E",$M$2,"0"))))</f>
        <v>Reducir el Riesgo, Evitar, Compartir o Transferir el Riesgo</v>
      </c>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row>
    <row r="46" spans="1:130" s="85" customFormat="1" ht="75.75" customHeight="1" thickBot="1" thickTop="1">
      <c r="A46" s="89" t="str">
        <f>'IDENTIFICACION DEL RIESGO'!A45</f>
        <v>CA01617-P</v>
      </c>
      <c r="B46" s="89" t="str">
        <f>'IDENTIFICACION DEL RIESGO'!B45</f>
        <v>GESTION DOCUMENTAL</v>
      </c>
      <c r="C46" s="88" t="str">
        <f>'IDENTIFICACION DEL RIESGO'!D45</f>
        <v>INCUMPLIMIENTO A LA NORMA NTCGP:1000 NUMERAL 4,2,3 CONTROL DE DOCUMENTOS </v>
      </c>
      <c r="D46" s="109">
        <v>4</v>
      </c>
      <c r="E46" s="89">
        <v>3</v>
      </c>
      <c r="F46" s="109" t="s">
        <v>17</v>
      </c>
      <c r="G46" s="109" t="s">
        <v>258</v>
      </c>
      <c r="H46" s="277" t="str">
        <f t="shared" si="1"/>
        <v>ZONA DE RIESGO ALTA</v>
      </c>
      <c r="I46" s="268" t="str">
        <f t="shared" si="2"/>
        <v>Reducir el Riesgo, Evitar, Compartir o Transferir el Riesgo</v>
      </c>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row>
    <row r="47" spans="1:130" s="85" customFormat="1" ht="75.75" customHeight="1" thickBot="1" thickTop="1">
      <c r="A47" s="89" t="str">
        <f>'IDENTIFICACION DEL RIESGO'!A46</f>
        <v>CI00817-P</v>
      </c>
      <c r="B47" s="89" t="str">
        <f>'IDENTIFICACION DEL RIESGO'!B46</f>
        <v>GESTION DOCUMENTAL</v>
      </c>
      <c r="C47" s="88" t="str">
        <f>'IDENTIFICACION DEL RIESGO'!D46</f>
        <v>DETERIORO DE LOS DOCUMENTOS DE ARCHIVO, PAPEL,FOTOGRAFIAS,MAGNETICO.  </v>
      </c>
      <c r="D47" s="109">
        <v>4</v>
      </c>
      <c r="E47" s="89">
        <v>3</v>
      </c>
      <c r="F47" s="109" t="s">
        <v>17</v>
      </c>
      <c r="G47" s="109" t="s">
        <v>273</v>
      </c>
      <c r="H47" s="277" t="str">
        <f t="shared" si="1"/>
        <v>ZONA DE RIESGO ALTA</v>
      </c>
      <c r="I47" s="268" t="str">
        <f t="shared" si="2"/>
        <v>Reducir el Riesgo, Evitar, Compartir o Transferir el Riesgo</v>
      </c>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row>
    <row r="48" spans="1:130" s="132" customFormat="1" ht="60.75" customHeight="1" thickBot="1" thickTop="1">
      <c r="A48" s="168" t="str">
        <f>'IDENTIFICACION DEL RIESGO'!A47</f>
        <v>CA01217-P</v>
      </c>
      <c r="B48" s="168" t="str">
        <f>'IDENTIFICACION DEL RIESGO'!B47</f>
        <v>ATENCIÓN AL CIUDADANO</v>
      </c>
      <c r="C48" s="166" t="str">
        <f>'IDENTIFICACION DEL RIESGO'!D47</f>
        <v>POSIBLE INCUMPLIMIENTO EN LA IMPLEMENTACION DE LOS REQUISITOS  DE LA NORMA DEL SISTEMA DE GESTIÓN </v>
      </c>
      <c r="D48" s="170">
        <v>4</v>
      </c>
      <c r="E48" s="170">
        <v>3</v>
      </c>
      <c r="F48" s="170" t="s">
        <v>17</v>
      </c>
      <c r="G48" s="170" t="s">
        <v>258</v>
      </c>
      <c r="H48" s="278" t="str">
        <f>IF(F48="B",$J$1,IF(F48="M",$K$1,IF(F48="A",$L$1,IF(F48="E",$M$1,"0"))))</f>
        <v>ZONA DE RIESGO ALTA</v>
      </c>
      <c r="I48" s="269" t="str">
        <f t="shared" si="2"/>
        <v>Reducir el Riesgo, Evitar, Compartir o Transferir el Riesgo</v>
      </c>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88"/>
      <c r="CO48" s="288"/>
      <c r="CP48" s="288"/>
      <c r="CQ48" s="288"/>
      <c r="CR48" s="288"/>
      <c r="CS48" s="288"/>
      <c r="CT48" s="288"/>
      <c r="CU48" s="288"/>
      <c r="CV48" s="288"/>
      <c r="CW48" s="288"/>
      <c r="CX48" s="288"/>
      <c r="CY48" s="288"/>
      <c r="CZ48" s="288"/>
      <c r="DA48" s="288"/>
      <c r="DB48" s="288"/>
      <c r="DC48" s="288"/>
      <c r="DD48" s="288"/>
      <c r="DE48" s="288"/>
      <c r="DF48" s="288"/>
      <c r="DG48" s="288"/>
      <c r="DH48" s="288"/>
      <c r="DI48" s="288"/>
      <c r="DJ48" s="288"/>
      <c r="DK48" s="288"/>
      <c r="DL48" s="288"/>
      <c r="DM48" s="288"/>
      <c r="DN48" s="288"/>
      <c r="DO48" s="288"/>
      <c r="DP48" s="288"/>
      <c r="DQ48" s="288"/>
      <c r="DR48" s="288"/>
      <c r="DS48" s="288"/>
      <c r="DT48" s="288"/>
      <c r="DU48" s="288"/>
      <c r="DV48" s="288"/>
      <c r="DW48" s="288"/>
      <c r="DX48" s="288"/>
      <c r="DY48" s="288"/>
      <c r="DZ48" s="288"/>
    </row>
    <row r="49" spans="1:130" s="132" customFormat="1" ht="60.75" customHeight="1" thickBot="1" thickTop="1">
      <c r="A49" s="168" t="str">
        <f>'IDENTIFICACION DEL RIESGO'!A48</f>
        <v>CA01317-P</v>
      </c>
      <c r="B49" s="168" t="str">
        <f>'IDENTIFICACION DEL RIESGO'!B48</f>
        <v>ATENCIÓN AL CIUDADANO</v>
      </c>
      <c r="C49" s="166" t="str">
        <f>'IDENTIFICACION DEL RIESGO'!D48</f>
        <v>INCREMENTO EN EL NÚMERO DE PQRSD A NIVEL NACIONAL </v>
      </c>
      <c r="D49" s="170">
        <v>4</v>
      </c>
      <c r="E49" s="170">
        <v>3</v>
      </c>
      <c r="F49" s="170" t="s">
        <v>17</v>
      </c>
      <c r="G49" s="170" t="s">
        <v>258</v>
      </c>
      <c r="H49" s="278" t="str">
        <f>IF(F49="B",$J$1,IF(F49="M",$K$1,IF(F49="A",$L$1,IF(F49="E",$M$1,"0"))))</f>
        <v>ZONA DE RIESGO ALTA</v>
      </c>
      <c r="I49" s="269" t="str">
        <f t="shared" si="2"/>
        <v>Reducir el Riesgo, Evitar, Compartir o Transferir el Riesgo</v>
      </c>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88"/>
      <c r="CO49" s="288"/>
      <c r="CP49" s="288"/>
      <c r="CQ49" s="288"/>
      <c r="CR49" s="288"/>
      <c r="CS49" s="288"/>
      <c r="CT49" s="288"/>
      <c r="CU49" s="288"/>
      <c r="CV49" s="288"/>
      <c r="CW49" s="288"/>
      <c r="CX49" s="288"/>
      <c r="CY49" s="288"/>
      <c r="CZ49" s="288"/>
      <c r="DA49" s="288"/>
      <c r="DB49" s="288"/>
      <c r="DC49" s="288"/>
      <c r="DD49" s="288"/>
      <c r="DE49" s="288"/>
      <c r="DF49" s="288"/>
      <c r="DG49" s="288"/>
      <c r="DH49" s="288"/>
      <c r="DI49" s="288"/>
      <c r="DJ49" s="288"/>
      <c r="DK49" s="288"/>
      <c r="DL49" s="288"/>
      <c r="DM49" s="288"/>
      <c r="DN49" s="288"/>
      <c r="DO49" s="288"/>
      <c r="DP49" s="288"/>
      <c r="DQ49" s="288"/>
      <c r="DR49" s="288"/>
      <c r="DS49" s="288"/>
      <c r="DT49" s="288"/>
      <c r="DU49" s="288"/>
      <c r="DV49" s="288"/>
      <c r="DW49" s="288"/>
      <c r="DX49" s="288"/>
      <c r="DY49" s="288"/>
      <c r="DZ49" s="288"/>
    </row>
    <row r="50" spans="1:130" s="132" customFormat="1" ht="60.75" customHeight="1" thickBot="1" thickTop="1">
      <c r="A50" s="168" t="str">
        <f>'IDENTIFICACION DEL RIESGO'!A49</f>
        <v>CA01417-P</v>
      </c>
      <c r="B50" s="168" t="str">
        <f>'IDENTIFICACION DEL RIESGO'!B49</f>
        <v>ATENCIÓN AL CIUDADANO</v>
      </c>
      <c r="C50" s="166" t="str">
        <f>'IDENTIFICACION DEL RIESGO'!D49</f>
        <v>INCUMPLIMIENTO CON LA GUIA DE PROTOCOLO DE ATENCIÓN AL CIUDADANO </v>
      </c>
      <c r="D50" s="170">
        <v>4</v>
      </c>
      <c r="E50" s="170">
        <v>3</v>
      </c>
      <c r="F50" s="170" t="s">
        <v>17</v>
      </c>
      <c r="G50" s="170" t="s">
        <v>258</v>
      </c>
      <c r="H50" s="278" t="str">
        <f>IF(F50="B",$J$1,IF(F50="M",$K$1,IF(F50="A",$L$1,IF(F50="E",$M$1,"0"))))</f>
        <v>ZONA DE RIESGO ALTA</v>
      </c>
      <c r="I50" s="269" t="str">
        <f t="shared" si="2"/>
        <v>Reducir el Riesgo, Evitar, Compartir o Transferir el Riesgo</v>
      </c>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88"/>
      <c r="CO50" s="288"/>
      <c r="CP50" s="288"/>
      <c r="CQ50" s="288"/>
      <c r="CR50" s="288"/>
      <c r="CS50" s="288"/>
      <c r="CT50" s="288"/>
      <c r="CU50" s="288"/>
      <c r="CV50" s="288"/>
      <c r="CW50" s="288"/>
      <c r="CX50" s="288"/>
      <c r="CY50" s="288"/>
      <c r="CZ50" s="288"/>
      <c r="DA50" s="288"/>
      <c r="DB50" s="288"/>
      <c r="DC50" s="288"/>
      <c r="DD50" s="288"/>
      <c r="DE50" s="288"/>
      <c r="DF50" s="288"/>
      <c r="DG50" s="288"/>
      <c r="DH50" s="288"/>
      <c r="DI50" s="288"/>
      <c r="DJ50" s="288"/>
      <c r="DK50" s="288"/>
      <c r="DL50" s="288"/>
      <c r="DM50" s="288"/>
      <c r="DN50" s="288"/>
      <c r="DO50" s="288"/>
      <c r="DP50" s="288"/>
      <c r="DQ50" s="288"/>
      <c r="DR50" s="288"/>
      <c r="DS50" s="288"/>
      <c r="DT50" s="288"/>
      <c r="DU50" s="288"/>
      <c r="DV50" s="288"/>
      <c r="DW50" s="288"/>
      <c r="DX50" s="288"/>
      <c r="DY50" s="288"/>
      <c r="DZ50" s="288"/>
    </row>
    <row r="51" spans="1:130" s="132" customFormat="1" ht="60.75" customHeight="1" thickBot="1" thickTop="1">
      <c r="A51" s="168" t="str">
        <f>'IDENTIFICACION DEL RIESGO'!A50</f>
        <v>CA01517-P</v>
      </c>
      <c r="B51" s="168" t="str">
        <f>'IDENTIFICACION DEL RIESGO'!B50</f>
        <v>ATENCIÓN AL CIUDADANO</v>
      </c>
      <c r="C51" s="166" t="str">
        <f>'IDENTIFICACION DEL RIESGO'!D50</f>
        <v>QUE SE PRESENTEN PRODUCTOS Y/O SERVICIOS NO CONFORMES EN EL PROCESO </v>
      </c>
      <c r="D51" s="170">
        <v>3</v>
      </c>
      <c r="E51" s="170">
        <v>3</v>
      </c>
      <c r="F51" s="170" t="s">
        <v>17</v>
      </c>
      <c r="G51" s="170" t="s">
        <v>258</v>
      </c>
      <c r="H51" s="278" t="str">
        <f>IF(F51="B",$J$1,IF(F51="M",$K$1,IF(F51="A",$L$1,IF(F51="E",$M$1,"0"))))</f>
        <v>ZONA DE RIESGO ALTA</v>
      </c>
      <c r="I51" s="269" t="str">
        <f t="shared" si="2"/>
        <v>Reducir el Riesgo, Evitar, Compartir o Transferir el Riesgo</v>
      </c>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88"/>
      <c r="CO51" s="288"/>
      <c r="CP51" s="288"/>
      <c r="CQ51" s="288"/>
      <c r="CR51" s="288"/>
      <c r="CS51" s="288"/>
      <c r="CT51" s="288"/>
      <c r="CU51" s="288"/>
      <c r="CV51" s="288"/>
      <c r="CW51" s="288"/>
      <c r="CX51" s="288"/>
      <c r="CY51" s="288"/>
      <c r="CZ51" s="288"/>
      <c r="DA51" s="288"/>
      <c r="DB51" s="288"/>
      <c r="DC51" s="288"/>
      <c r="DD51" s="288"/>
      <c r="DE51" s="288"/>
      <c r="DF51" s="288"/>
      <c r="DG51" s="288"/>
      <c r="DH51" s="288"/>
      <c r="DI51" s="288"/>
      <c r="DJ51" s="288"/>
      <c r="DK51" s="288"/>
      <c r="DL51" s="288"/>
      <c r="DM51" s="288"/>
      <c r="DN51" s="288"/>
      <c r="DO51" s="288"/>
      <c r="DP51" s="288"/>
      <c r="DQ51" s="288"/>
      <c r="DR51" s="288"/>
      <c r="DS51" s="288"/>
      <c r="DT51" s="288"/>
      <c r="DU51" s="288"/>
      <c r="DV51" s="288"/>
      <c r="DW51" s="288"/>
      <c r="DX51" s="288"/>
      <c r="DY51" s="288"/>
      <c r="DZ51" s="288"/>
    </row>
    <row r="52" spans="1:130" s="111" customFormat="1" ht="88.5" customHeight="1" thickBot="1" thickTop="1">
      <c r="A52" s="41" t="str">
        <f>'IDENTIFICACION DEL RIESGO'!A51</f>
        <v>CI00516-P</v>
      </c>
      <c r="B52" s="41" t="str">
        <f>'IDENTIFICACION DEL RIESGO'!B51</f>
        <v>GESTIÓN DE SERVICIOS DE SALUD (BUCARAMANGA)</v>
      </c>
      <c r="C52" s="41" t="str">
        <f>'IDENTIFICACION DEL RIESGO'!D51</f>
        <v>Que no se cumpla con la Documentación aprobada y establecida por el Sistema de Gestión de Calidad. </v>
      </c>
      <c r="D52" s="110">
        <v>4</v>
      </c>
      <c r="E52" s="110">
        <v>3</v>
      </c>
      <c r="F52" s="110" t="s">
        <v>17</v>
      </c>
      <c r="G52" s="110"/>
      <c r="H52" s="279" t="str">
        <f t="shared" si="1"/>
        <v>ZONA DE RIESGO ALTA</v>
      </c>
      <c r="I52" s="270" t="str">
        <f t="shared" si="2"/>
        <v>Reducir el Riesgo, Evitar, Compartir o Transferir el Riesgo</v>
      </c>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288"/>
      <c r="CO52" s="288"/>
      <c r="CP52" s="288"/>
      <c r="CQ52" s="288"/>
      <c r="CR52" s="288"/>
      <c r="CS52" s="288"/>
      <c r="CT52" s="288"/>
      <c r="CU52" s="288"/>
      <c r="CV52" s="288"/>
      <c r="CW52" s="288"/>
      <c r="CX52" s="288"/>
      <c r="CY52" s="288"/>
      <c r="CZ52" s="288"/>
      <c r="DA52" s="288"/>
      <c r="DB52" s="288"/>
      <c r="DC52" s="288"/>
      <c r="DD52" s="288"/>
      <c r="DE52" s="288"/>
      <c r="DF52" s="288"/>
      <c r="DG52" s="288"/>
      <c r="DH52" s="288"/>
      <c r="DI52" s="288"/>
      <c r="DJ52" s="288"/>
      <c r="DK52" s="288"/>
      <c r="DL52" s="288"/>
      <c r="DM52" s="288"/>
      <c r="DN52" s="288"/>
      <c r="DO52" s="288"/>
      <c r="DP52" s="288"/>
      <c r="DQ52" s="288"/>
      <c r="DR52" s="288"/>
      <c r="DS52" s="288"/>
      <c r="DT52" s="288"/>
      <c r="DU52" s="288"/>
      <c r="DV52" s="288"/>
      <c r="DW52" s="288"/>
      <c r="DX52" s="288"/>
      <c r="DY52" s="288"/>
      <c r="DZ52" s="288"/>
    </row>
    <row r="53" spans="1:130" s="111" customFormat="1" ht="88.5" customHeight="1" thickBot="1" thickTop="1">
      <c r="A53" s="41" t="str">
        <f>'IDENTIFICACION DEL RIESGO'!A52</f>
        <v>CI00616-P</v>
      </c>
      <c r="B53" s="41" t="str">
        <f>'IDENTIFICACION DEL RIESGO'!B52</f>
        <v>GESTIÓN DE SERVICIOS DE SALUD ( BARRANQUILLA) </v>
      </c>
      <c r="C53" s="41" t="str">
        <f>'IDENTIFICACION DEL RIESGO'!D52</f>
        <v>Icumplimiento de la Normatividad Archivistica </v>
      </c>
      <c r="D53" s="110">
        <v>4</v>
      </c>
      <c r="E53" s="110">
        <v>3</v>
      </c>
      <c r="F53" s="110" t="s">
        <v>17</v>
      </c>
      <c r="G53" s="110"/>
      <c r="H53" s="279" t="str">
        <f t="shared" si="1"/>
        <v>ZONA DE RIESGO ALTA</v>
      </c>
      <c r="I53" s="270" t="str">
        <f t="shared" si="2"/>
        <v>Reducir el Riesgo, Evitar, Compartir o Transferir el Riesgo</v>
      </c>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8"/>
      <c r="CP53" s="288"/>
      <c r="CQ53" s="288"/>
      <c r="CR53" s="288"/>
      <c r="CS53" s="288"/>
      <c r="CT53" s="288"/>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row>
    <row r="54" spans="1:130" s="111" customFormat="1" ht="88.5" customHeight="1" thickBot="1" thickTop="1">
      <c r="A54" s="41" t="str">
        <f>'IDENTIFICACION DEL RIESGO'!A53</f>
        <v>CI00816-P</v>
      </c>
      <c r="B54" s="41" t="str">
        <f>'IDENTIFICACION DEL RIESGO'!B53</f>
        <v>GESTIÓN DE SERVICIOS DE SALUD  (CARTAGENA) </v>
      </c>
      <c r="C54" s="41" t="str">
        <f>'IDENTIFICACION DEL RIESGO'!D53</f>
        <v>Posible perdidad de la Información generada en la Oficica Cartagena</v>
      </c>
      <c r="D54" s="110">
        <v>4</v>
      </c>
      <c r="E54" s="110">
        <v>3</v>
      </c>
      <c r="F54" s="110" t="s">
        <v>17</v>
      </c>
      <c r="G54" s="110"/>
      <c r="H54" s="279" t="str">
        <f t="shared" si="1"/>
        <v>ZONA DE RIESGO ALTA</v>
      </c>
      <c r="I54" s="270" t="str">
        <f t="shared" si="2"/>
        <v>Reducir el Riesgo, Evitar, Compartir o Transferir el Riesgo</v>
      </c>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88"/>
      <c r="CO54" s="288"/>
      <c r="CP54" s="288"/>
      <c r="CQ54" s="288"/>
      <c r="CR54" s="288"/>
      <c r="CS54" s="288"/>
      <c r="CT54" s="288"/>
      <c r="CU54" s="288"/>
      <c r="CV54" s="288"/>
      <c r="CW54" s="288"/>
      <c r="CX54" s="288"/>
      <c r="CY54" s="288"/>
      <c r="CZ54" s="288"/>
      <c r="DA54" s="288"/>
      <c r="DB54" s="288"/>
      <c r="DC54" s="288"/>
      <c r="DD54" s="288"/>
      <c r="DE54" s="288"/>
      <c r="DF54" s="288"/>
      <c r="DG54" s="288"/>
      <c r="DH54" s="288"/>
      <c r="DI54" s="288"/>
      <c r="DJ54" s="288"/>
      <c r="DK54" s="288"/>
      <c r="DL54" s="288"/>
      <c r="DM54" s="288"/>
      <c r="DN54" s="288"/>
      <c r="DO54" s="288"/>
      <c r="DP54" s="288"/>
      <c r="DQ54" s="288"/>
      <c r="DR54" s="288"/>
      <c r="DS54" s="288"/>
      <c r="DT54" s="288"/>
      <c r="DU54" s="288"/>
      <c r="DV54" s="288"/>
      <c r="DW54" s="288"/>
      <c r="DX54" s="288"/>
      <c r="DY54" s="288"/>
      <c r="DZ54" s="288"/>
    </row>
    <row r="55" spans="1:130" s="111" customFormat="1" ht="88.5" customHeight="1" thickBot="1" thickTop="1">
      <c r="A55" s="41" t="str">
        <f>'IDENTIFICACION DEL RIESGO'!A54</f>
        <v>CI00916-P</v>
      </c>
      <c r="B55" s="41" t="str">
        <f>'IDENTIFICACION DEL RIESGO'!B54</f>
        <v>GESTIÓN DE SERVICIOS DE SALUD  (TUMACO)  </v>
      </c>
      <c r="C55" s="41" t="str">
        <f>'IDENTIFICACION DEL RIESGO'!D54</f>
        <v>Incumplimiento del procedimiento Elaboración de carnets de Salud </v>
      </c>
      <c r="D55" s="110">
        <v>3</v>
      </c>
      <c r="E55" s="110">
        <v>3</v>
      </c>
      <c r="F55" s="110" t="s">
        <v>16</v>
      </c>
      <c r="G55" s="110"/>
      <c r="H55" s="279" t="str">
        <f t="shared" si="1"/>
        <v>ZONA DE RIESGO MODERADA</v>
      </c>
      <c r="I55" s="270" t="str">
        <f t="shared" si="2"/>
        <v>Asumir el Riesgo, Reducir el Riesgo</v>
      </c>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88"/>
      <c r="CO55" s="288"/>
      <c r="CP55" s="288"/>
      <c r="CQ55" s="288"/>
      <c r="CR55" s="288"/>
      <c r="CS55" s="288"/>
      <c r="CT55" s="288"/>
      <c r="CU55" s="288"/>
      <c r="CV55" s="288"/>
      <c r="CW55" s="288"/>
      <c r="CX55" s="288"/>
      <c r="CY55" s="288"/>
      <c r="CZ55" s="288"/>
      <c r="DA55" s="288"/>
      <c r="DB55" s="288"/>
      <c r="DC55" s="288"/>
      <c r="DD55" s="288"/>
      <c r="DE55" s="288"/>
      <c r="DF55" s="288"/>
      <c r="DG55" s="288"/>
      <c r="DH55" s="288"/>
      <c r="DI55" s="288"/>
      <c r="DJ55" s="288"/>
      <c r="DK55" s="288"/>
      <c r="DL55" s="288"/>
      <c r="DM55" s="288"/>
      <c r="DN55" s="288"/>
      <c r="DO55" s="288"/>
      <c r="DP55" s="288"/>
      <c r="DQ55" s="288"/>
      <c r="DR55" s="288"/>
      <c r="DS55" s="288"/>
      <c r="DT55" s="288"/>
      <c r="DU55" s="288"/>
      <c r="DV55" s="288"/>
      <c r="DW55" s="288"/>
      <c r="DX55" s="288"/>
      <c r="DY55" s="288"/>
      <c r="DZ55" s="288"/>
    </row>
    <row r="56" spans="1:130" s="111" customFormat="1" ht="88.5" customHeight="1" thickBot="1" thickTop="1">
      <c r="A56" s="41" t="str">
        <f>'IDENTIFICACION DEL RIESGO'!A55</f>
        <v>CA01117-P</v>
      </c>
      <c r="B56" s="41" t="str">
        <f>'IDENTIFICACION DEL RIESGO'!B55</f>
        <v>GESTIÓN DE SERVICIOS DE SALUD</v>
      </c>
      <c r="C56" s="41" t="str">
        <f>'IDENTIFICACION DEL RIESGO'!D55</f>
        <v>QUE NO SE CUENTE CON LOS LINEAMIENTOS DEL HACER DEL PROCESO  </v>
      </c>
      <c r="D56" s="110">
        <v>3</v>
      </c>
      <c r="E56" s="110">
        <v>3</v>
      </c>
      <c r="F56" s="110" t="s">
        <v>515</v>
      </c>
      <c r="G56" s="110"/>
      <c r="H56" s="279" t="str">
        <f t="shared" si="1"/>
        <v>ZONA DE RIESGO ALTA</v>
      </c>
      <c r="I56" s="270" t="str">
        <f t="shared" si="2"/>
        <v>Reducir el Riesgo, Evitar, Compartir o Transferir el Riesgo</v>
      </c>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row>
    <row r="57" spans="1:130" s="125" customFormat="1" ht="60.75" customHeight="1" thickBot="1" thickTop="1">
      <c r="A57" s="82" t="str">
        <f>'IDENTIFICACION DEL RIESGO'!A56</f>
        <v>CA08214-P</v>
      </c>
      <c r="B57" s="82" t="str">
        <f>'IDENTIFICACION DEL RIESGO'!B56</f>
        <v>GESTION DE RECURSOS FINANCIEROS</v>
      </c>
      <c r="C57" s="58" t="str">
        <f>'IDENTIFICACION DEL RIESGO'!D56</f>
        <v>POSIBLES INCUMPLIMIENTO A LOS PLANES INSTITUCIONALES DE LA ENTIDAD</v>
      </c>
      <c r="D57" s="135">
        <v>4</v>
      </c>
      <c r="E57" s="135">
        <v>1</v>
      </c>
      <c r="F57" s="135" t="s">
        <v>16</v>
      </c>
      <c r="G57" s="135" t="s">
        <v>96</v>
      </c>
      <c r="H57" s="274" t="str">
        <f t="shared" si="1"/>
        <v>ZONA DE RIESGO MODERADA</v>
      </c>
      <c r="I57" s="265" t="str">
        <f t="shared" si="2"/>
        <v>Asumir el Riesgo, Reducir el Riesgo</v>
      </c>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c r="CO57" s="288"/>
      <c r="CP57" s="288"/>
      <c r="CQ57" s="288"/>
      <c r="CR57" s="288"/>
      <c r="CS57" s="288"/>
      <c r="CT57" s="288"/>
      <c r="CU57" s="288"/>
      <c r="CV57" s="288"/>
      <c r="CW57" s="288"/>
      <c r="CX57" s="288"/>
      <c r="CY57" s="288"/>
      <c r="CZ57" s="288"/>
      <c r="DA57" s="288"/>
      <c r="DB57" s="288"/>
      <c r="DC57" s="288"/>
      <c r="DD57" s="288"/>
      <c r="DE57" s="288"/>
      <c r="DF57" s="288"/>
      <c r="DG57" s="288"/>
      <c r="DH57" s="288"/>
      <c r="DI57" s="288"/>
      <c r="DJ57" s="288"/>
      <c r="DK57" s="288"/>
      <c r="DL57" s="288"/>
      <c r="DM57" s="288"/>
      <c r="DN57" s="288"/>
      <c r="DO57" s="288"/>
      <c r="DP57" s="288"/>
      <c r="DQ57" s="288"/>
      <c r="DR57" s="288"/>
      <c r="DS57" s="288"/>
      <c r="DT57" s="288"/>
      <c r="DU57" s="288"/>
      <c r="DV57" s="288"/>
      <c r="DW57" s="288"/>
      <c r="DX57" s="288"/>
      <c r="DY57" s="288"/>
      <c r="DZ57" s="288"/>
    </row>
    <row r="58" spans="1:130" s="125" customFormat="1" ht="60.75" customHeight="1" thickBot="1" thickTop="1">
      <c r="A58" s="82" t="str">
        <f>'IDENTIFICACION DEL RIESGO'!A57</f>
        <v>CA05413-P</v>
      </c>
      <c r="B58" s="82" t="str">
        <f>'IDENTIFICACION DEL RIESGO'!B57</f>
        <v>GESTION DE RECURSOS FINANCIEROS</v>
      </c>
      <c r="C58" s="58" t="str">
        <f>'IDENTIFICACION DEL RIESGO'!D57</f>
        <v>QUE LA DOCUMENTACION DEL PROCESO NO SE RECUPERE CON OPORTUNIDAD</v>
      </c>
      <c r="D58" s="135">
        <v>3</v>
      </c>
      <c r="E58" s="135">
        <v>2</v>
      </c>
      <c r="F58" s="135" t="s">
        <v>16</v>
      </c>
      <c r="G58" s="135" t="s">
        <v>97</v>
      </c>
      <c r="H58" s="274" t="str">
        <f t="shared" si="1"/>
        <v>ZONA DE RIESGO MODERADA</v>
      </c>
      <c r="I58" s="265" t="str">
        <f t="shared" si="2"/>
        <v>Asumir el Riesgo, Reducir el Riesgo</v>
      </c>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8"/>
      <c r="BM58" s="288"/>
      <c r="BN58" s="288"/>
      <c r="BO58" s="288"/>
      <c r="BP58" s="288"/>
      <c r="BQ58" s="288"/>
      <c r="BR58" s="288"/>
      <c r="BS58" s="288"/>
      <c r="BT58" s="288"/>
      <c r="BU58" s="288"/>
      <c r="BV58" s="288"/>
      <c r="BW58" s="288"/>
      <c r="BX58" s="288"/>
      <c r="BY58" s="288"/>
      <c r="BZ58" s="288"/>
      <c r="CA58" s="288"/>
      <c r="CB58" s="288"/>
      <c r="CC58" s="288"/>
      <c r="CD58" s="288"/>
      <c r="CE58" s="288"/>
      <c r="CF58" s="288"/>
      <c r="CG58" s="288"/>
      <c r="CH58" s="288"/>
      <c r="CI58" s="288"/>
      <c r="CJ58" s="288"/>
      <c r="CK58" s="288"/>
      <c r="CL58" s="288"/>
      <c r="CM58" s="288"/>
      <c r="CN58" s="288"/>
      <c r="CO58" s="288"/>
      <c r="CP58" s="288"/>
      <c r="CQ58" s="288"/>
      <c r="CR58" s="288"/>
      <c r="CS58" s="288"/>
      <c r="CT58" s="288"/>
      <c r="CU58" s="288"/>
      <c r="CV58" s="288"/>
      <c r="CW58" s="288"/>
      <c r="CX58" s="288"/>
      <c r="CY58" s="288"/>
      <c r="CZ58" s="288"/>
      <c r="DA58" s="288"/>
      <c r="DB58" s="288"/>
      <c r="DC58" s="288"/>
      <c r="DD58" s="288"/>
      <c r="DE58" s="288"/>
      <c r="DF58" s="288"/>
      <c r="DG58" s="288"/>
      <c r="DH58" s="288"/>
      <c r="DI58" s="288"/>
      <c r="DJ58" s="288"/>
      <c r="DK58" s="288"/>
      <c r="DL58" s="288"/>
      <c r="DM58" s="288"/>
      <c r="DN58" s="288"/>
      <c r="DO58" s="288"/>
      <c r="DP58" s="288"/>
      <c r="DQ58" s="288"/>
      <c r="DR58" s="288"/>
      <c r="DS58" s="288"/>
      <c r="DT58" s="288"/>
      <c r="DU58" s="288"/>
      <c r="DV58" s="288"/>
      <c r="DW58" s="288"/>
      <c r="DX58" s="288"/>
      <c r="DY58" s="288"/>
      <c r="DZ58" s="288"/>
    </row>
    <row r="59" spans="1:130" s="125" customFormat="1" ht="60.75" customHeight="1" thickBot="1" thickTop="1">
      <c r="A59" s="82" t="str">
        <f>'IDENTIFICACION DEL RIESGO'!A58</f>
        <v>CA02215-P</v>
      </c>
      <c r="B59" s="82" t="str">
        <f>'IDENTIFICACION DEL RIESGO'!B58</f>
        <v>GESTION DE RECURSOS FINANCIEROS</v>
      </c>
      <c r="C59" s="58" t="str">
        <f>'IDENTIFICACION DEL RIESGO'!D58</f>
        <v>POSIBLE MEDICION INADECUADA DEL INDICADOR ESTRATEGICO  DEL PROCESO GESTION FINANCIERA </v>
      </c>
      <c r="D59" s="135">
        <v>3</v>
      </c>
      <c r="E59" s="135">
        <v>2</v>
      </c>
      <c r="F59" s="135" t="s">
        <v>16</v>
      </c>
      <c r="G59" s="135" t="s">
        <v>97</v>
      </c>
      <c r="H59" s="274" t="str">
        <f aca="true" t="shared" si="3" ref="H59:H76">IF(F59="B",$J$1,IF(F59="M",$K$1,IF(F59="A",$L$1,IF(F59="E",$M$1,"0"))))</f>
        <v>ZONA DE RIESGO MODERADA</v>
      </c>
      <c r="I59" s="265" t="str">
        <f t="shared" si="2"/>
        <v>Asumir el Riesgo, Reducir el Riesgo</v>
      </c>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c r="BW59" s="288"/>
      <c r="BX59" s="288"/>
      <c r="BY59" s="288"/>
      <c r="BZ59" s="288"/>
      <c r="CA59" s="288"/>
      <c r="CB59" s="288"/>
      <c r="CC59" s="288"/>
      <c r="CD59" s="288"/>
      <c r="CE59" s="288"/>
      <c r="CF59" s="288"/>
      <c r="CG59" s="288"/>
      <c r="CH59" s="288"/>
      <c r="CI59" s="288"/>
      <c r="CJ59" s="288"/>
      <c r="CK59" s="288"/>
      <c r="CL59" s="288"/>
      <c r="CM59" s="288"/>
      <c r="CN59" s="288"/>
      <c r="CO59" s="288"/>
      <c r="CP59" s="288"/>
      <c r="CQ59" s="288"/>
      <c r="CR59" s="288"/>
      <c r="CS59" s="288"/>
      <c r="CT59" s="288"/>
      <c r="CU59" s="288"/>
      <c r="CV59" s="288"/>
      <c r="CW59" s="288"/>
      <c r="CX59" s="288"/>
      <c r="CY59" s="288"/>
      <c r="CZ59" s="288"/>
      <c r="DA59" s="288"/>
      <c r="DB59" s="288"/>
      <c r="DC59" s="288"/>
      <c r="DD59" s="288"/>
      <c r="DE59" s="288"/>
      <c r="DF59" s="288"/>
      <c r="DG59" s="288"/>
      <c r="DH59" s="288"/>
      <c r="DI59" s="288"/>
      <c r="DJ59" s="288"/>
      <c r="DK59" s="288"/>
      <c r="DL59" s="288"/>
      <c r="DM59" s="288"/>
      <c r="DN59" s="288"/>
      <c r="DO59" s="288"/>
      <c r="DP59" s="288"/>
      <c r="DQ59" s="288"/>
      <c r="DR59" s="288"/>
      <c r="DS59" s="288"/>
      <c r="DT59" s="288"/>
      <c r="DU59" s="288"/>
      <c r="DV59" s="288"/>
      <c r="DW59" s="288"/>
      <c r="DX59" s="288"/>
      <c r="DY59" s="288"/>
      <c r="DZ59" s="288"/>
    </row>
    <row r="60" spans="1:130" s="125" customFormat="1" ht="60.75" customHeight="1" thickBot="1" thickTop="1">
      <c r="A60" s="245" t="str">
        <f>'IDENTIFICACION DEL RIESGO'!A59</f>
        <v>CI01117-P</v>
      </c>
      <c r="B60" s="245" t="str">
        <f>'IDENTIFICACION DEL RIESGO'!B59</f>
        <v>GESTION DE RECURSOS FINANCIEROS (CONTABILIDAD) </v>
      </c>
      <c r="C60" s="58" t="str">
        <f>'IDENTIFICACION DEL RIESGO'!D59</f>
        <v>QUE NO SE CUENTE CON EL DOCUMENTO FUENTE DE LA ENTIDAD BANCARIA QUE DA EVIDENCIA DE LA CONCILIACIÓN (EXTRACTO BANCARIO)  </v>
      </c>
      <c r="D60" s="135">
        <v>3</v>
      </c>
      <c r="E60" s="135">
        <v>2</v>
      </c>
      <c r="F60" s="135" t="s">
        <v>16</v>
      </c>
      <c r="G60" s="135" t="s">
        <v>97</v>
      </c>
      <c r="H60" s="274" t="str">
        <f t="shared" si="3"/>
        <v>ZONA DE RIESGO MODERADA</v>
      </c>
      <c r="I60" s="265" t="str">
        <f t="shared" si="2"/>
        <v>Asumir el Riesgo, Reducir el Riesgo</v>
      </c>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88"/>
      <c r="CO60" s="288"/>
      <c r="CP60" s="288"/>
      <c r="CQ60" s="288"/>
      <c r="CR60" s="288"/>
      <c r="CS60" s="288"/>
      <c r="CT60" s="288"/>
      <c r="CU60" s="288"/>
      <c r="CV60" s="288"/>
      <c r="CW60" s="288"/>
      <c r="CX60" s="288"/>
      <c r="CY60" s="288"/>
      <c r="CZ60" s="288"/>
      <c r="DA60" s="288"/>
      <c r="DB60" s="288"/>
      <c r="DC60" s="288"/>
      <c r="DD60" s="288"/>
      <c r="DE60" s="288"/>
      <c r="DF60" s="288"/>
      <c r="DG60" s="288"/>
      <c r="DH60" s="288"/>
      <c r="DI60" s="288"/>
      <c r="DJ60" s="288"/>
      <c r="DK60" s="288"/>
      <c r="DL60" s="288"/>
      <c r="DM60" s="288"/>
      <c r="DN60" s="288"/>
      <c r="DO60" s="288"/>
      <c r="DP60" s="288"/>
      <c r="DQ60" s="288"/>
      <c r="DR60" s="288"/>
      <c r="DS60" s="288"/>
      <c r="DT60" s="288"/>
      <c r="DU60" s="288"/>
      <c r="DV60" s="288"/>
      <c r="DW60" s="288"/>
      <c r="DX60" s="288"/>
      <c r="DY60" s="288"/>
      <c r="DZ60" s="288"/>
    </row>
    <row r="61" spans="1:130" s="125" customFormat="1" ht="60.75" customHeight="1" thickBot="1" thickTop="1">
      <c r="A61" s="245" t="str">
        <f>'IDENTIFICACION DEL RIESGO'!A60</f>
        <v>CI01217-P</v>
      </c>
      <c r="B61" s="245" t="str">
        <f>'IDENTIFICACION DEL RIESGO'!B60</f>
        <v>GESTION DE RECURSOS FINANCIEROS (CONTABILIDAD) </v>
      </c>
      <c r="C61" s="58" t="str">
        <f>'IDENTIFICACION DEL RIESGO'!D60</f>
        <v>INCUMPLIMIENTO DEL INSTRUCTIVO ESTABLECIDO PARA EL MANEJO DEL ARCHIVO DE GESTIÓN  </v>
      </c>
      <c r="D61" s="135">
        <v>3</v>
      </c>
      <c r="E61" s="135">
        <v>2</v>
      </c>
      <c r="F61" s="135" t="s">
        <v>16</v>
      </c>
      <c r="G61" s="135" t="s">
        <v>97</v>
      </c>
      <c r="H61" s="274" t="str">
        <f t="shared" si="3"/>
        <v>ZONA DE RIESGO MODERADA</v>
      </c>
      <c r="I61" s="265" t="str">
        <f t="shared" si="2"/>
        <v>Asumir el Riesgo, Reducir el Riesgo</v>
      </c>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c r="DT61" s="288"/>
      <c r="DU61" s="288"/>
      <c r="DV61" s="288"/>
      <c r="DW61" s="288"/>
      <c r="DX61" s="288"/>
      <c r="DY61" s="288"/>
      <c r="DZ61" s="288"/>
    </row>
    <row r="62" spans="1:130" s="85" customFormat="1" ht="60.75" customHeight="1" thickBot="1" thickTop="1">
      <c r="A62" s="89" t="str">
        <f>'IDENTIFICACION DEL RIESGO'!A61</f>
        <v>N/A</v>
      </c>
      <c r="B62" s="89" t="str">
        <f>'IDENTIFICACION DEL RIESGO'!B61</f>
        <v>GESTION DE SERVICIOS ADMINISTRATIVOS</v>
      </c>
      <c r="C62" s="88" t="str">
        <f>'IDENTIFICACION DEL RIESGO'!D61</f>
        <v>POSIBLE DESORGANIZACION DEL ALMACEN</v>
      </c>
      <c r="D62" s="109">
        <v>3</v>
      </c>
      <c r="E62" s="109">
        <v>1</v>
      </c>
      <c r="F62" s="109" t="s">
        <v>15</v>
      </c>
      <c r="G62" s="109" t="s">
        <v>97</v>
      </c>
      <c r="H62" s="277" t="str">
        <f t="shared" si="3"/>
        <v>ZONA DE RIESGO BAJA</v>
      </c>
      <c r="I62" s="268" t="str">
        <f t="shared" si="2"/>
        <v>Asumir el Riesgo</v>
      </c>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88"/>
      <c r="CI62" s="288"/>
      <c r="CJ62" s="288"/>
      <c r="CK62" s="288"/>
      <c r="CL62" s="288"/>
      <c r="CM62" s="288"/>
      <c r="CN62" s="288"/>
      <c r="CO62" s="288"/>
      <c r="CP62" s="288"/>
      <c r="CQ62" s="288"/>
      <c r="CR62" s="288"/>
      <c r="CS62" s="288"/>
      <c r="CT62" s="288"/>
      <c r="CU62" s="288"/>
      <c r="CV62" s="288"/>
      <c r="CW62" s="288"/>
      <c r="CX62" s="288"/>
      <c r="CY62" s="288"/>
      <c r="CZ62" s="288"/>
      <c r="DA62" s="288"/>
      <c r="DB62" s="288"/>
      <c r="DC62" s="288"/>
      <c r="DD62" s="288"/>
      <c r="DE62" s="288"/>
      <c r="DF62" s="288"/>
      <c r="DG62" s="288"/>
      <c r="DH62" s="288"/>
      <c r="DI62" s="288"/>
      <c r="DJ62" s="288"/>
      <c r="DK62" s="288"/>
      <c r="DL62" s="288"/>
      <c r="DM62" s="288"/>
      <c r="DN62" s="288"/>
      <c r="DO62" s="288"/>
      <c r="DP62" s="288"/>
      <c r="DQ62" s="288"/>
      <c r="DR62" s="288"/>
      <c r="DS62" s="288"/>
      <c r="DT62" s="288"/>
      <c r="DU62" s="288"/>
      <c r="DV62" s="288"/>
      <c r="DW62" s="288"/>
      <c r="DX62" s="288"/>
      <c r="DY62" s="288"/>
      <c r="DZ62" s="288"/>
    </row>
    <row r="63" spans="1:130" s="85" customFormat="1" ht="60.75" customHeight="1" thickBot="1" thickTop="1">
      <c r="A63" s="89" t="str">
        <f>'IDENTIFICACION DEL RIESGO'!A62</f>
        <v>CA00115-P</v>
      </c>
      <c r="B63" s="89" t="str">
        <f>'IDENTIFICACION DEL RIESGO'!B62</f>
        <v>GESTION DE SERVICIOS ADMINISTRATIVOS</v>
      </c>
      <c r="C63" s="88" t="str">
        <f>'IDENTIFICACION DEL RIESGO'!D62</f>
        <v>QUE NO SE TOMEN LAS ACCIONES DE MEJORA EN EL CUMPLIMIENTO DEL OBJETIVO DEL PROCESO </v>
      </c>
      <c r="D63" s="109">
        <v>3</v>
      </c>
      <c r="E63" s="109">
        <v>3</v>
      </c>
      <c r="F63" s="109" t="s">
        <v>17</v>
      </c>
      <c r="G63" s="109" t="s">
        <v>97</v>
      </c>
      <c r="H63" s="277" t="str">
        <f t="shared" si="3"/>
        <v>ZONA DE RIESGO ALTA</v>
      </c>
      <c r="I63" s="268" t="str">
        <f t="shared" si="2"/>
        <v>Reducir el Riesgo, Evitar, Compartir o Transferir el Riesgo</v>
      </c>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88"/>
      <c r="CC63" s="288"/>
      <c r="CD63" s="288"/>
      <c r="CE63" s="288"/>
      <c r="CF63" s="288"/>
      <c r="CG63" s="288"/>
      <c r="CH63" s="288"/>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c r="DI63" s="288"/>
      <c r="DJ63" s="288"/>
      <c r="DK63" s="288"/>
      <c r="DL63" s="288"/>
      <c r="DM63" s="288"/>
      <c r="DN63" s="288"/>
      <c r="DO63" s="288"/>
      <c r="DP63" s="288"/>
      <c r="DQ63" s="288"/>
      <c r="DR63" s="288"/>
      <c r="DS63" s="288"/>
      <c r="DT63" s="288"/>
      <c r="DU63" s="288"/>
      <c r="DV63" s="288"/>
      <c r="DW63" s="288"/>
      <c r="DX63" s="288"/>
      <c r="DY63" s="288"/>
      <c r="DZ63" s="288"/>
    </row>
    <row r="64" spans="1:130" s="85" customFormat="1" ht="61.5" customHeight="1" thickBot="1" thickTop="1">
      <c r="A64" s="89" t="str">
        <f>'IDENTIFICACION DEL RIESGO'!A63</f>
        <v>CI04015-P</v>
      </c>
      <c r="B64" s="89" t="str">
        <f>'IDENTIFICACION DEL RIESGO'!B63</f>
        <v>GESTION DE SERVICIOS ADMINISTRATIVOS (CALI)</v>
      </c>
      <c r="C64" s="88" t="str">
        <f>'IDENTIFICACION DEL RIESGO'!D63</f>
        <v>Demora en los tramites y peticiones de los clientes externos</v>
      </c>
      <c r="D64" s="109">
        <v>3</v>
      </c>
      <c r="E64" s="109">
        <v>3</v>
      </c>
      <c r="F64" s="109" t="s">
        <v>17</v>
      </c>
      <c r="G64" s="109" t="s">
        <v>273</v>
      </c>
      <c r="H64" s="277" t="str">
        <f t="shared" si="3"/>
        <v>ZONA DE RIESGO ALTA</v>
      </c>
      <c r="I64" s="268" t="str">
        <f t="shared" si="2"/>
        <v>Reducir el Riesgo, Evitar, Compartir o Transferir el Riesgo</v>
      </c>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c r="CO64" s="288"/>
      <c r="CP64" s="288"/>
      <c r="CQ64" s="288"/>
      <c r="CR64" s="288"/>
      <c r="CS64" s="288"/>
      <c r="CT64" s="288"/>
      <c r="CU64" s="288"/>
      <c r="CV64" s="288"/>
      <c r="CW64" s="288"/>
      <c r="CX64" s="288"/>
      <c r="CY64" s="288"/>
      <c r="CZ64" s="288"/>
      <c r="DA64" s="288"/>
      <c r="DB64" s="288"/>
      <c r="DC64" s="288"/>
      <c r="DD64" s="288"/>
      <c r="DE64" s="288"/>
      <c r="DF64" s="288"/>
      <c r="DG64" s="288"/>
      <c r="DH64" s="288"/>
      <c r="DI64" s="288"/>
      <c r="DJ64" s="288"/>
      <c r="DK64" s="288"/>
      <c r="DL64" s="288"/>
      <c r="DM64" s="288"/>
      <c r="DN64" s="288"/>
      <c r="DO64" s="288"/>
      <c r="DP64" s="288"/>
      <c r="DQ64" s="288"/>
      <c r="DR64" s="288"/>
      <c r="DS64" s="288"/>
      <c r="DT64" s="288"/>
      <c r="DU64" s="288"/>
      <c r="DV64" s="288"/>
      <c r="DW64" s="288"/>
      <c r="DX64" s="288"/>
      <c r="DY64" s="288"/>
      <c r="DZ64" s="288"/>
    </row>
    <row r="65" spans="1:130" s="85" customFormat="1" ht="61.5" customHeight="1" thickBot="1" thickTop="1">
      <c r="A65" s="89" t="str">
        <f>'IDENTIFICACION DEL RIESGO'!A64</f>
        <v>CI03915-P</v>
      </c>
      <c r="B65" s="89" t="str">
        <f>'IDENTIFICACION DEL RIESGO'!B64</f>
        <v>GESTION DE SERVICIOS ADMINISTRATIVOS (BUENAVENTURA) </v>
      </c>
      <c r="C65" s="88" t="str">
        <f>'IDENTIFICACION DEL RIESGO'!D64</f>
        <v>PERDIDA DE INFORMACION, MANO DE OBRA, DAÑOS EN LOS EQUIPOS ELECTRICOS EN LA OFICINA DE BUENAVENTURA</v>
      </c>
      <c r="D65" s="109">
        <v>3</v>
      </c>
      <c r="E65" s="109">
        <v>2</v>
      </c>
      <c r="F65" s="109" t="s">
        <v>16</v>
      </c>
      <c r="G65" s="109" t="s">
        <v>258</v>
      </c>
      <c r="H65" s="277" t="str">
        <f t="shared" si="3"/>
        <v>ZONA DE RIESGO MODERADA</v>
      </c>
      <c r="I65" s="268" t="str">
        <f aca="true" t="shared" si="4" ref="I65:I76">IF(F65="B",$J$2,IF(F65="M",$K$2,IF(F65="A",$L$2,IF(F65="E",$M$2,"0"))))</f>
        <v>Asumir el Riesgo, Reducir el Riesgo</v>
      </c>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S65" s="288"/>
      <c r="CT65" s="288"/>
      <c r="CU65" s="288"/>
      <c r="CV65" s="288"/>
      <c r="CW65" s="288"/>
      <c r="CX65" s="288"/>
      <c r="CY65" s="288"/>
      <c r="CZ65" s="288"/>
      <c r="DA65" s="288"/>
      <c r="DB65" s="288"/>
      <c r="DC65" s="288"/>
      <c r="DD65" s="288"/>
      <c r="DE65" s="288"/>
      <c r="DF65" s="288"/>
      <c r="DG65" s="288"/>
      <c r="DH65" s="288"/>
      <c r="DI65" s="288"/>
      <c r="DJ65" s="288"/>
      <c r="DK65" s="288"/>
      <c r="DL65" s="288"/>
      <c r="DM65" s="288"/>
      <c r="DN65" s="288"/>
      <c r="DO65" s="288"/>
      <c r="DP65" s="288"/>
      <c r="DQ65" s="288"/>
      <c r="DR65" s="288"/>
      <c r="DS65" s="288"/>
      <c r="DT65" s="288"/>
      <c r="DU65" s="288"/>
      <c r="DV65" s="288"/>
      <c r="DW65" s="288"/>
      <c r="DX65" s="288"/>
      <c r="DY65" s="288"/>
      <c r="DZ65" s="288"/>
    </row>
    <row r="66" spans="1:130" s="85" customFormat="1" ht="60.75" customHeight="1" thickBot="1" thickTop="1">
      <c r="A66" s="89" t="str">
        <f>'IDENTIFICACION DEL RIESGO'!A65</f>
        <v>CI00216-P</v>
      </c>
      <c r="B66" s="89" t="str">
        <f>'IDENTIFICACION DEL RIESGO'!B65</f>
        <v>GESTION DE SERVICIOS ADMINISTRATIVOS</v>
      </c>
      <c r="C66" s="88" t="str">
        <f>'IDENTIFICACION DEL RIESGO'!D65</f>
        <v>POSIBLES FALTANTES DE RECURSOS POR NO LEGALIZACIÓN EN TERMINOS DE OORTUNIDAD DE LOS RECIBOS PROVISIONALES </v>
      </c>
      <c r="D66" s="109">
        <v>3</v>
      </c>
      <c r="E66" s="109">
        <v>2</v>
      </c>
      <c r="F66" s="109" t="s">
        <v>16</v>
      </c>
      <c r="G66" s="109"/>
      <c r="H66" s="277" t="str">
        <f t="shared" si="3"/>
        <v>ZONA DE RIESGO MODERADA</v>
      </c>
      <c r="I66" s="268" t="str">
        <f t="shared" si="4"/>
        <v>Asumir el Riesgo, Reducir el Riesgo</v>
      </c>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c r="BR66" s="288"/>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c r="CP66" s="288"/>
      <c r="CQ66" s="288"/>
      <c r="CR66" s="288"/>
      <c r="CS66" s="288"/>
      <c r="CT66" s="288"/>
      <c r="CU66" s="288"/>
      <c r="CV66" s="288"/>
      <c r="CW66" s="288"/>
      <c r="CX66" s="288"/>
      <c r="CY66" s="288"/>
      <c r="CZ66" s="288"/>
      <c r="DA66" s="288"/>
      <c r="DB66" s="288"/>
      <c r="DC66" s="288"/>
      <c r="DD66" s="288"/>
      <c r="DE66" s="288"/>
      <c r="DF66" s="288"/>
      <c r="DG66" s="288"/>
      <c r="DH66" s="288"/>
      <c r="DI66" s="288"/>
      <c r="DJ66" s="288"/>
      <c r="DK66" s="288"/>
      <c r="DL66" s="288"/>
      <c r="DM66" s="288"/>
      <c r="DN66" s="288"/>
      <c r="DO66" s="288"/>
      <c r="DP66" s="288"/>
      <c r="DQ66" s="288"/>
      <c r="DR66" s="288"/>
      <c r="DS66" s="288"/>
      <c r="DT66" s="288"/>
      <c r="DU66" s="288"/>
      <c r="DV66" s="288"/>
      <c r="DW66" s="288"/>
      <c r="DX66" s="288"/>
      <c r="DY66" s="288"/>
      <c r="DZ66" s="288"/>
    </row>
    <row r="67" spans="1:130" s="85" customFormat="1" ht="60.75" customHeight="1" thickBot="1" thickTop="1">
      <c r="A67" s="89" t="str">
        <f>'IDENTIFICACION DEL RIESGO'!A66</f>
        <v>CA01717-P</v>
      </c>
      <c r="B67" s="89" t="str">
        <f>'IDENTIFICACION DEL RIESGO'!B66</f>
        <v>GESTION DE SERVICIOS ADMINISTRATIVOS</v>
      </c>
      <c r="C67" s="88" t="str">
        <f>'IDENTIFICACION DEL RIESGO'!D66</f>
        <v>QUE NO EXISTA UNA OPERACIÓN EFICAZ, EFICIENTE Y EFECTIVA DEL SISTEMA DE GESTIÓN DE CALIDAD. </v>
      </c>
      <c r="D67" s="109">
        <v>3</v>
      </c>
      <c r="E67" s="109">
        <v>2</v>
      </c>
      <c r="F67" s="109" t="s">
        <v>16</v>
      </c>
      <c r="G67" s="109" t="s">
        <v>258</v>
      </c>
      <c r="H67" s="277" t="str">
        <f t="shared" si="3"/>
        <v>ZONA DE RIESGO MODERADA</v>
      </c>
      <c r="I67" s="268" t="str">
        <f t="shared" si="4"/>
        <v>Asumir el Riesgo, Reducir el Riesgo</v>
      </c>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8"/>
      <c r="BV67" s="288"/>
      <c r="BW67" s="288"/>
      <c r="BX67" s="288"/>
      <c r="BY67" s="288"/>
      <c r="BZ67" s="288"/>
      <c r="CA67" s="288"/>
      <c r="CB67" s="288"/>
      <c r="CC67" s="288"/>
      <c r="CD67" s="288"/>
      <c r="CE67" s="288"/>
      <c r="CF67" s="288"/>
      <c r="CG67" s="288"/>
      <c r="CH67" s="288"/>
      <c r="CI67" s="288"/>
      <c r="CJ67" s="288"/>
      <c r="CK67" s="288"/>
      <c r="CL67" s="288"/>
      <c r="CM67" s="288"/>
      <c r="CN67" s="288"/>
      <c r="CO67" s="288"/>
      <c r="CP67" s="288"/>
      <c r="CQ67" s="288"/>
      <c r="CR67" s="288"/>
      <c r="CS67" s="288"/>
      <c r="CT67" s="288"/>
      <c r="CU67" s="288"/>
      <c r="CV67" s="288"/>
      <c r="CW67" s="288"/>
      <c r="CX67" s="288"/>
      <c r="CY67" s="288"/>
      <c r="CZ67" s="288"/>
      <c r="DA67" s="288"/>
      <c r="DB67" s="288"/>
      <c r="DC67" s="288"/>
      <c r="DD67" s="288"/>
      <c r="DE67" s="288"/>
      <c r="DF67" s="288"/>
      <c r="DG67" s="288"/>
      <c r="DH67" s="288"/>
      <c r="DI67" s="288"/>
      <c r="DJ67" s="288"/>
      <c r="DK67" s="288"/>
      <c r="DL67" s="288"/>
      <c r="DM67" s="288"/>
      <c r="DN67" s="288"/>
      <c r="DO67" s="288"/>
      <c r="DP67" s="288"/>
      <c r="DQ67" s="288"/>
      <c r="DR67" s="288"/>
      <c r="DS67" s="288"/>
      <c r="DT67" s="288"/>
      <c r="DU67" s="288"/>
      <c r="DV67" s="288"/>
      <c r="DW67" s="288"/>
      <c r="DX67" s="288"/>
      <c r="DY67" s="288"/>
      <c r="DZ67" s="288"/>
    </row>
    <row r="68" spans="1:130" s="163" customFormat="1" ht="60.75" customHeight="1" thickBot="1" thickTop="1">
      <c r="A68" s="51" t="str">
        <f>'IDENTIFICACION DEL RIESGO'!A67</f>
        <v>CI05213-P
CA03314-P</v>
      </c>
      <c r="B68" s="51" t="str">
        <f>'IDENTIFICACION DEL RIESGO'!B67</f>
        <v>GESTION DE BIENES TRANSFERIDOS</v>
      </c>
      <c r="C68" s="52" t="str">
        <f>'IDENTIFICACION DEL RIESGO'!D67</f>
        <v>POSIBLES INCUMPLIMIENTOS EN LAS ACTIVIDADES DEL PROCESO POR DESACTUALIZACIÓN DE LOS PROCEDIMIENTOS.</v>
      </c>
      <c r="D68" s="195">
        <v>3</v>
      </c>
      <c r="E68" s="195">
        <v>2</v>
      </c>
      <c r="F68" s="195" t="s">
        <v>16</v>
      </c>
      <c r="G68" s="195" t="s">
        <v>97</v>
      </c>
      <c r="H68" s="280" t="str">
        <f t="shared" si="3"/>
        <v>ZONA DE RIESGO MODERADA</v>
      </c>
      <c r="I68" s="271" t="str">
        <f t="shared" si="4"/>
        <v>Asumir el Riesgo, Reducir el Riesgo</v>
      </c>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c r="BR68" s="288"/>
      <c r="BS68" s="288"/>
      <c r="BT68" s="288"/>
      <c r="BU68" s="288"/>
      <c r="BV68" s="288"/>
      <c r="BW68" s="288"/>
      <c r="BX68" s="288"/>
      <c r="BY68" s="288"/>
      <c r="BZ68" s="288"/>
      <c r="CA68" s="288"/>
      <c r="CB68" s="288"/>
      <c r="CC68" s="288"/>
      <c r="CD68" s="288"/>
      <c r="CE68" s="288"/>
      <c r="CF68" s="288"/>
      <c r="CG68" s="288"/>
      <c r="CH68" s="288"/>
      <c r="CI68" s="288"/>
      <c r="CJ68" s="288"/>
      <c r="CK68" s="288"/>
      <c r="CL68" s="288"/>
      <c r="CM68" s="288"/>
      <c r="CN68" s="288"/>
      <c r="CO68" s="288"/>
      <c r="CP68" s="288"/>
      <c r="CQ68" s="288"/>
      <c r="CR68" s="288"/>
      <c r="CS68" s="288"/>
      <c r="CT68" s="288"/>
      <c r="CU68" s="288"/>
      <c r="CV68" s="288"/>
      <c r="CW68" s="288"/>
      <c r="CX68" s="288"/>
      <c r="CY68" s="288"/>
      <c r="CZ68" s="288"/>
      <c r="DA68" s="288"/>
      <c r="DB68" s="288"/>
      <c r="DC68" s="288"/>
      <c r="DD68" s="288"/>
      <c r="DE68" s="288"/>
      <c r="DF68" s="288"/>
      <c r="DG68" s="288"/>
      <c r="DH68" s="288"/>
      <c r="DI68" s="288"/>
      <c r="DJ68" s="288"/>
      <c r="DK68" s="288"/>
      <c r="DL68" s="288"/>
      <c r="DM68" s="288"/>
      <c r="DN68" s="288"/>
      <c r="DO68" s="288"/>
      <c r="DP68" s="288"/>
      <c r="DQ68" s="288"/>
      <c r="DR68" s="288"/>
      <c r="DS68" s="288"/>
      <c r="DT68" s="288"/>
      <c r="DU68" s="288"/>
      <c r="DV68" s="288"/>
      <c r="DW68" s="288"/>
      <c r="DX68" s="288"/>
      <c r="DY68" s="288"/>
      <c r="DZ68" s="288"/>
    </row>
    <row r="69" spans="1:130" s="163" customFormat="1" ht="60.75" customHeight="1" thickBot="1" thickTop="1">
      <c r="A69" s="51" t="str">
        <f>'IDENTIFICACION DEL RIESGO'!A68</f>
        <v>CA00915-P</v>
      </c>
      <c r="B69" s="51" t="str">
        <f>'IDENTIFICACION DEL RIESGO'!B68</f>
        <v>GESTION DE BIENES TRANSFERIDOS</v>
      </c>
      <c r="C69" s="52" t="str">
        <f>'IDENTIFICACION DEL RIESGO'!D68</f>
        <v>POSIBLE INCUMPLIMIENTO DE LA NORMATIVIDAD NTCGP 1000:2009 NUMERAL 4,2,4 (CONTROL DE REGISTROS) </v>
      </c>
      <c r="D69" s="195">
        <v>3</v>
      </c>
      <c r="E69" s="195">
        <v>3</v>
      </c>
      <c r="F69" s="195" t="s">
        <v>17</v>
      </c>
      <c r="G69" s="195" t="s">
        <v>96</v>
      </c>
      <c r="H69" s="280" t="str">
        <f t="shared" si="3"/>
        <v>ZONA DE RIESGO ALTA</v>
      </c>
      <c r="I69" s="271" t="str">
        <f t="shared" si="4"/>
        <v>Reducir el Riesgo, Evitar, Compartir o Transferir el Riesgo</v>
      </c>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c r="BR69" s="288"/>
      <c r="BS69" s="288"/>
      <c r="BT69" s="288"/>
      <c r="BU69" s="288"/>
      <c r="BV69" s="288"/>
      <c r="BW69" s="288"/>
      <c r="BX69" s="288"/>
      <c r="BY69" s="288"/>
      <c r="BZ69" s="288"/>
      <c r="CA69" s="288"/>
      <c r="CB69" s="288"/>
      <c r="CC69" s="288"/>
      <c r="CD69" s="288"/>
      <c r="CE69" s="288"/>
      <c r="CF69" s="288"/>
      <c r="CG69" s="288"/>
      <c r="CH69" s="288"/>
      <c r="CI69" s="288"/>
      <c r="CJ69" s="288"/>
      <c r="CK69" s="288"/>
      <c r="CL69" s="288"/>
      <c r="CM69" s="288"/>
      <c r="CN69" s="288"/>
      <c r="CO69" s="288"/>
      <c r="CP69" s="288"/>
      <c r="CQ69" s="288"/>
      <c r="CR69" s="288"/>
      <c r="CS69" s="288"/>
      <c r="CT69" s="288"/>
      <c r="CU69" s="288"/>
      <c r="CV69" s="288"/>
      <c r="CW69" s="288"/>
      <c r="CX69" s="288"/>
      <c r="CY69" s="288"/>
      <c r="CZ69" s="288"/>
      <c r="DA69" s="288"/>
      <c r="DB69" s="288"/>
      <c r="DC69" s="288"/>
      <c r="DD69" s="288"/>
      <c r="DE69" s="288"/>
      <c r="DF69" s="288"/>
      <c r="DG69" s="288"/>
      <c r="DH69" s="288"/>
      <c r="DI69" s="288"/>
      <c r="DJ69" s="288"/>
      <c r="DK69" s="288"/>
      <c r="DL69" s="288"/>
      <c r="DM69" s="288"/>
      <c r="DN69" s="288"/>
      <c r="DO69" s="288"/>
      <c r="DP69" s="288"/>
      <c r="DQ69" s="288"/>
      <c r="DR69" s="288"/>
      <c r="DS69" s="288"/>
      <c r="DT69" s="288"/>
      <c r="DU69" s="288"/>
      <c r="DV69" s="288"/>
      <c r="DW69" s="288"/>
      <c r="DX69" s="288"/>
      <c r="DY69" s="288"/>
      <c r="DZ69" s="288"/>
    </row>
    <row r="70" spans="1:130" s="163" customFormat="1" ht="60.75" customHeight="1" thickBot="1" thickTop="1">
      <c r="A70" s="51" t="str">
        <f>'IDENTIFICACION DEL RIESGO'!A69</f>
        <v>CA01015-P</v>
      </c>
      <c r="B70" s="51" t="str">
        <f>'IDENTIFICACION DEL RIESGO'!B69</f>
        <v>GESTION DE BIENES TRANSFERIDOS</v>
      </c>
      <c r="C70" s="52" t="str">
        <f>'IDENTIFICACION DEL RIESGO'!D69</f>
        <v>POSIBLE INCUMPLIMIENTO DE LA NORMATIVIDAD NTCGP 1000: 2009 4,2,3 (CONTROL DE DOCUMENTOS) </v>
      </c>
      <c r="D70" s="195">
        <v>3</v>
      </c>
      <c r="E70" s="195">
        <v>3</v>
      </c>
      <c r="F70" s="195" t="s">
        <v>17</v>
      </c>
      <c r="G70" s="195" t="s">
        <v>96</v>
      </c>
      <c r="H70" s="280" t="str">
        <f t="shared" si="3"/>
        <v>ZONA DE RIESGO ALTA</v>
      </c>
      <c r="I70" s="271" t="str">
        <f t="shared" si="4"/>
        <v>Reducir el Riesgo, Evitar, Compartir o Transferir el Riesgo</v>
      </c>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8"/>
      <c r="BR70" s="288"/>
      <c r="BS70" s="288"/>
      <c r="BT70" s="288"/>
      <c r="BU70" s="288"/>
      <c r="BV70" s="288"/>
      <c r="BW70" s="288"/>
      <c r="BX70" s="288"/>
      <c r="BY70" s="288"/>
      <c r="BZ70" s="288"/>
      <c r="CA70" s="288"/>
      <c r="CB70" s="288"/>
      <c r="CC70" s="288"/>
      <c r="CD70" s="288"/>
      <c r="CE70" s="288"/>
      <c r="CF70" s="288"/>
      <c r="CG70" s="288"/>
      <c r="CH70" s="288"/>
      <c r="CI70" s="288"/>
      <c r="CJ70" s="288"/>
      <c r="CK70" s="288"/>
      <c r="CL70" s="288"/>
      <c r="CM70" s="288"/>
      <c r="CN70" s="288"/>
      <c r="CO70" s="288"/>
      <c r="CP70" s="288"/>
      <c r="CQ70" s="288"/>
      <c r="CR70" s="288"/>
      <c r="CS70" s="288"/>
      <c r="CT70" s="288"/>
      <c r="CU70" s="288"/>
      <c r="CV70" s="288"/>
      <c r="CW70" s="288"/>
      <c r="CX70" s="288"/>
      <c r="CY70" s="288"/>
      <c r="CZ70" s="288"/>
      <c r="DA70" s="288"/>
      <c r="DB70" s="288"/>
      <c r="DC70" s="288"/>
      <c r="DD70" s="288"/>
      <c r="DE70" s="288"/>
      <c r="DF70" s="288"/>
      <c r="DG70" s="288"/>
      <c r="DH70" s="288"/>
      <c r="DI70" s="288"/>
      <c r="DJ70" s="288"/>
      <c r="DK70" s="288"/>
      <c r="DL70" s="288"/>
      <c r="DM70" s="288"/>
      <c r="DN70" s="288"/>
      <c r="DO70" s="288"/>
      <c r="DP70" s="288"/>
      <c r="DQ70" s="288"/>
      <c r="DR70" s="288"/>
      <c r="DS70" s="288"/>
      <c r="DT70" s="288"/>
      <c r="DU70" s="288"/>
      <c r="DV70" s="288"/>
      <c r="DW70" s="288"/>
      <c r="DX70" s="288"/>
      <c r="DY70" s="288"/>
      <c r="DZ70" s="288"/>
    </row>
    <row r="71" spans="1:130" s="163" customFormat="1" ht="60.75" customHeight="1" thickBot="1" thickTop="1">
      <c r="A71" s="51" t="str">
        <f>'IDENTIFICACION DEL RIESGO'!A70</f>
        <v>CA01315-P</v>
      </c>
      <c r="B71" s="51" t="str">
        <f>'IDENTIFICACION DEL RIESGO'!B70</f>
        <v>GESTION DE BIENES TRANSFERIDOS</v>
      </c>
      <c r="C71" s="52" t="str">
        <f>'IDENTIFICACION DEL RIESGO'!D70</f>
        <v>QUE NO SE TOMEN LAS ACCIONES DE MEJORA EN EL CUMPLIMIENTO DEL OBJETIVO DEL PROCESO </v>
      </c>
      <c r="D71" s="195">
        <v>3</v>
      </c>
      <c r="E71" s="195">
        <v>2</v>
      </c>
      <c r="F71" s="195" t="s">
        <v>16</v>
      </c>
      <c r="G71" s="195" t="s">
        <v>97</v>
      </c>
      <c r="H71" s="280" t="str">
        <f t="shared" si="3"/>
        <v>ZONA DE RIESGO MODERADA</v>
      </c>
      <c r="I71" s="271" t="str">
        <f t="shared" si="4"/>
        <v>Asumir el Riesgo, Reducir el Riesgo</v>
      </c>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288"/>
      <c r="BL71" s="288"/>
      <c r="BM71" s="288"/>
      <c r="BN71" s="288"/>
      <c r="BO71" s="288"/>
      <c r="BP71" s="288"/>
      <c r="BQ71" s="288"/>
      <c r="BR71" s="288"/>
      <c r="BS71" s="288"/>
      <c r="BT71" s="288"/>
      <c r="BU71" s="288"/>
      <c r="BV71" s="288"/>
      <c r="BW71" s="288"/>
      <c r="BX71" s="288"/>
      <c r="BY71" s="288"/>
      <c r="BZ71" s="288"/>
      <c r="CA71" s="288"/>
      <c r="CB71" s="288"/>
      <c r="CC71" s="288"/>
      <c r="CD71" s="288"/>
      <c r="CE71" s="288"/>
      <c r="CF71" s="288"/>
      <c r="CG71" s="288"/>
      <c r="CH71" s="288"/>
      <c r="CI71" s="288"/>
      <c r="CJ71" s="288"/>
      <c r="CK71" s="288"/>
      <c r="CL71" s="288"/>
      <c r="CM71" s="288"/>
      <c r="CN71" s="288"/>
      <c r="CO71" s="288"/>
      <c r="CP71" s="288"/>
      <c r="CQ71" s="288"/>
      <c r="CR71" s="288"/>
      <c r="CS71" s="288"/>
      <c r="CT71" s="288"/>
      <c r="CU71" s="288"/>
      <c r="CV71" s="288"/>
      <c r="CW71" s="288"/>
      <c r="CX71" s="288"/>
      <c r="CY71" s="288"/>
      <c r="CZ71" s="288"/>
      <c r="DA71" s="288"/>
      <c r="DB71" s="288"/>
      <c r="DC71" s="288"/>
      <c r="DD71" s="288"/>
      <c r="DE71" s="288"/>
      <c r="DF71" s="288"/>
      <c r="DG71" s="288"/>
      <c r="DH71" s="288"/>
      <c r="DI71" s="288"/>
      <c r="DJ71" s="288"/>
      <c r="DK71" s="288"/>
      <c r="DL71" s="288"/>
      <c r="DM71" s="288"/>
      <c r="DN71" s="288"/>
      <c r="DO71" s="288"/>
      <c r="DP71" s="288"/>
      <c r="DQ71" s="288"/>
      <c r="DR71" s="288"/>
      <c r="DS71" s="288"/>
      <c r="DT71" s="288"/>
      <c r="DU71" s="288"/>
      <c r="DV71" s="288"/>
      <c r="DW71" s="288"/>
      <c r="DX71" s="288"/>
      <c r="DY71" s="288"/>
      <c r="DZ71" s="288"/>
    </row>
    <row r="72" spans="1:130" s="163" customFormat="1" ht="60.75" customHeight="1" thickBot="1" thickTop="1">
      <c r="A72" s="51" t="str">
        <f>'IDENTIFICACION DEL RIESGO'!A71</f>
        <v>CA01817-P</v>
      </c>
      <c r="B72" s="51" t="str">
        <f>'IDENTIFICACION DEL RIESGO'!B71</f>
        <v>GESTION DE BIENES TRANSFERIDOS</v>
      </c>
      <c r="C72" s="52" t="str">
        <f>'IDENTIFICACION DEL RIESGO'!D71</f>
        <v>QUE NO SE DE UN CORRECTO FUNCIONAMIENTO DEL SISTEMA DE GESTIÓN </v>
      </c>
      <c r="D72" s="195">
        <v>3</v>
      </c>
      <c r="E72" s="195">
        <v>3</v>
      </c>
      <c r="F72" s="195" t="s">
        <v>17</v>
      </c>
      <c r="G72" s="195"/>
      <c r="H72" s="280" t="str">
        <f t="shared" si="3"/>
        <v>ZONA DE RIESGO ALTA</v>
      </c>
      <c r="I72" s="271" t="str">
        <f t="shared" si="4"/>
        <v>Reducir el Riesgo, Evitar, Compartir o Transferir el Riesgo</v>
      </c>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8"/>
      <c r="CO72" s="288"/>
      <c r="CP72" s="288"/>
      <c r="CQ72" s="288"/>
      <c r="CR72" s="288"/>
      <c r="CS72" s="288"/>
      <c r="CT72" s="288"/>
      <c r="CU72" s="288"/>
      <c r="CV72" s="288"/>
      <c r="CW72" s="288"/>
      <c r="CX72" s="288"/>
      <c r="CY72" s="288"/>
      <c r="CZ72" s="288"/>
      <c r="DA72" s="288"/>
      <c r="DB72" s="288"/>
      <c r="DC72" s="288"/>
      <c r="DD72" s="288"/>
      <c r="DE72" s="288"/>
      <c r="DF72" s="288"/>
      <c r="DG72" s="288"/>
      <c r="DH72" s="288"/>
      <c r="DI72" s="288"/>
      <c r="DJ72" s="288"/>
      <c r="DK72" s="288"/>
      <c r="DL72" s="288"/>
      <c r="DM72" s="288"/>
      <c r="DN72" s="288"/>
      <c r="DO72" s="288"/>
      <c r="DP72" s="288"/>
      <c r="DQ72" s="288"/>
      <c r="DR72" s="288"/>
      <c r="DS72" s="288"/>
      <c r="DT72" s="288"/>
      <c r="DU72" s="288"/>
      <c r="DV72" s="288"/>
      <c r="DW72" s="288"/>
      <c r="DX72" s="288"/>
      <c r="DY72" s="288"/>
      <c r="DZ72" s="288"/>
    </row>
    <row r="73" spans="1:130" s="224" customFormat="1" ht="60.75" customHeight="1" thickBot="1" thickTop="1">
      <c r="A73" s="225" t="str">
        <f>'IDENTIFICACION DEL RIESGO'!A72</f>
        <v>CI03314-P</v>
      </c>
      <c r="B73" s="225" t="str">
        <f>'IDENTIFICACION DEL RIESGO'!B72</f>
        <v>GESTION DE PRESTACIONES ECONOMICAS</v>
      </c>
      <c r="C73" s="256" t="str">
        <f>'IDENTIFICACION DEL RIESGO'!D72</f>
        <v>QUE NO EXISTAN EVIDENCIA DENTRO DE ORFEO DE LA RESPUESTA DADA A LOS USUARIOS Y ENTIDADES.</v>
      </c>
      <c r="D73" s="226">
        <v>3</v>
      </c>
      <c r="E73" s="226">
        <v>2</v>
      </c>
      <c r="F73" s="226" t="s">
        <v>16</v>
      </c>
      <c r="G73" s="226" t="s">
        <v>97</v>
      </c>
      <c r="H73" s="281" t="str">
        <f t="shared" si="3"/>
        <v>ZONA DE RIESGO MODERADA</v>
      </c>
      <c r="I73" s="262" t="str">
        <f t="shared" si="4"/>
        <v>Asumir el Riesgo, Reducir el Riesgo</v>
      </c>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8"/>
      <c r="CP73" s="288"/>
      <c r="CQ73" s="288"/>
      <c r="CR73" s="288"/>
      <c r="CS73" s="288"/>
      <c r="CT73" s="288"/>
      <c r="CU73" s="288"/>
      <c r="CV73" s="288"/>
      <c r="CW73" s="288"/>
      <c r="CX73" s="288"/>
      <c r="CY73" s="288"/>
      <c r="CZ73" s="288"/>
      <c r="DA73" s="288"/>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row>
    <row r="74" spans="1:130" s="34" customFormat="1" ht="73.5" customHeight="1" thickBot="1" thickTop="1">
      <c r="A74" s="36" t="str">
        <f>'IDENTIFICACION DEL RIESGO'!A73</f>
        <v>CI00517-P</v>
      </c>
      <c r="B74" s="36" t="str">
        <f>'IDENTIFICACION DEL RIESGO'!B73</f>
        <v>ASISTENCIA JURIDICA </v>
      </c>
      <c r="C74" s="30" t="str">
        <f>'IDENTIFICACION DEL RIESGO'!D73</f>
        <v>POSIBLE INCUMPLIMIENTO DEL SISTEMA DE GESTIÓN DE CALIDAD  Y DE LA MEJORA CONTINUA DEL PROCESO ASISTENCIA JURIDICA </v>
      </c>
      <c r="D74" s="255">
        <v>3</v>
      </c>
      <c r="E74" s="255">
        <v>2</v>
      </c>
      <c r="F74" s="255" t="s">
        <v>16</v>
      </c>
      <c r="G74" s="255"/>
      <c r="H74" s="282" t="str">
        <f t="shared" si="3"/>
        <v>ZONA DE RIESGO MODERADA</v>
      </c>
      <c r="I74" s="265" t="str">
        <f t="shared" si="4"/>
        <v>Asumir el Riesgo, Reducir el Riesgo</v>
      </c>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8"/>
      <c r="BX74" s="288"/>
      <c r="BY74" s="288"/>
      <c r="BZ74" s="288"/>
      <c r="CA74" s="288"/>
      <c r="CB74" s="288"/>
      <c r="CC74" s="288"/>
      <c r="CD74" s="288"/>
      <c r="CE74" s="288"/>
      <c r="CF74" s="288"/>
      <c r="CG74" s="288"/>
      <c r="CH74" s="288"/>
      <c r="CI74" s="288"/>
      <c r="CJ74" s="288"/>
      <c r="CK74" s="288"/>
      <c r="CL74" s="288"/>
      <c r="CM74" s="288"/>
      <c r="CN74" s="288"/>
      <c r="CO74" s="288"/>
      <c r="CP74" s="288"/>
      <c r="CQ74" s="288"/>
      <c r="CR74" s="288"/>
      <c r="CS74" s="288"/>
      <c r="CT74" s="288"/>
      <c r="CU74" s="288"/>
      <c r="CV74" s="288"/>
      <c r="CW74" s="288"/>
      <c r="CX74" s="288"/>
      <c r="CY74" s="288"/>
      <c r="CZ74" s="288"/>
      <c r="DA74" s="288"/>
      <c r="DB74" s="288"/>
      <c r="DC74" s="288"/>
      <c r="DD74" s="288"/>
      <c r="DE74" s="288"/>
      <c r="DF74" s="288"/>
      <c r="DG74" s="288"/>
      <c r="DH74" s="288"/>
      <c r="DI74" s="288"/>
      <c r="DJ74" s="288"/>
      <c r="DK74" s="288"/>
      <c r="DL74" s="288"/>
      <c r="DM74" s="288"/>
      <c r="DN74" s="288"/>
      <c r="DO74" s="288"/>
      <c r="DP74" s="288"/>
      <c r="DQ74" s="288"/>
      <c r="DR74" s="288"/>
      <c r="DS74" s="288"/>
      <c r="DT74" s="288"/>
      <c r="DU74" s="288"/>
      <c r="DV74" s="288"/>
      <c r="DW74" s="288"/>
      <c r="DX74" s="288"/>
      <c r="DY74" s="288"/>
      <c r="DZ74" s="288"/>
    </row>
    <row r="75" spans="1:130" s="34" customFormat="1" ht="87.75" customHeight="1" thickBot="1" thickTop="1">
      <c r="A75" s="36" t="str">
        <f>'IDENTIFICACION DEL RIESGO'!A74</f>
        <v>CI00617-P</v>
      </c>
      <c r="B75" s="36" t="str">
        <f>'IDENTIFICACION DEL RIESGO'!B74</f>
        <v>ASISTENCIA JURIDICA </v>
      </c>
      <c r="C75" s="30" t="str">
        <f>'IDENTIFICACION DEL RIESGO'!D74</f>
        <v>DESACTUALIZACIÓN DE LA MATRIZ PRIMARIA Y SECUNDARIA, DE LA FICHA DE CARACTERIZACIÓN Y NORMOGRAMA DEL PROCESO </v>
      </c>
      <c r="D75" s="255">
        <v>1</v>
      </c>
      <c r="E75" s="255">
        <v>2</v>
      </c>
      <c r="F75" s="255" t="s">
        <v>15</v>
      </c>
      <c r="G75" s="255" t="s">
        <v>204</v>
      </c>
      <c r="H75" s="282" t="str">
        <f t="shared" si="3"/>
        <v>ZONA DE RIESGO BAJA</v>
      </c>
      <c r="I75" s="265" t="str">
        <f t="shared" si="4"/>
        <v>Asumir el Riesgo</v>
      </c>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c r="AY75" s="288"/>
      <c r="AZ75" s="288"/>
      <c r="BA75" s="288"/>
      <c r="BB75" s="288"/>
      <c r="BC75" s="288"/>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8"/>
      <c r="DV75" s="288"/>
      <c r="DW75" s="288"/>
      <c r="DX75" s="288"/>
      <c r="DY75" s="288"/>
      <c r="DZ75" s="288"/>
    </row>
    <row r="76" spans="1:130" s="34" customFormat="1" ht="108.75" customHeight="1" thickBot="1" thickTop="1">
      <c r="A76" s="36" t="str">
        <f>'IDENTIFICACION DEL RIESGO'!A75</f>
        <v>CI00717-P</v>
      </c>
      <c r="B76" s="36" t="str">
        <f>'IDENTIFICACION DEL RIESGO'!B75</f>
        <v>ASISTENCIA JURIDICA </v>
      </c>
      <c r="C76" s="30" t="str">
        <f>'IDENTIFICACION DEL RIESGO'!D75</f>
        <v>QUE NO SE PUEDA VERIFICAR LAS EVIDENCIAS EN LA AUDITORIA POR PARTE DE LA OFICINA DE  CONTROL INTRERNO Y CONLLEVE A UNA NO CONFORMIDAD DEL PROCESO ASISTENCIA JURIDICA </v>
      </c>
      <c r="D76" s="255">
        <v>3</v>
      </c>
      <c r="E76" s="255">
        <v>3</v>
      </c>
      <c r="F76" s="255" t="s">
        <v>17</v>
      </c>
      <c r="G76" s="255"/>
      <c r="H76" s="282" t="str">
        <f t="shared" si="3"/>
        <v>ZONA DE RIESGO ALTA</v>
      </c>
      <c r="I76" s="265" t="str">
        <f t="shared" si="4"/>
        <v>Reducir el Riesgo, Evitar, Compartir o Transferir el Riesgo</v>
      </c>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c r="AY76" s="288"/>
      <c r="AZ76" s="288"/>
      <c r="BA76" s="288"/>
      <c r="BB76" s="288"/>
      <c r="BC76" s="288"/>
      <c r="BD76" s="288"/>
      <c r="BE76" s="288"/>
      <c r="BF76" s="288"/>
      <c r="BG76" s="288"/>
      <c r="BH76" s="288"/>
      <c r="BI76" s="288"/>
      <c r="BJ76" s="288"/>
      <c r="BK76" s="288"/>
      <c r="BL76" s="288"/>
      <c r="BM76" s="288"/>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row>
    <row r="77" ht="13.5" thickTop="1"/>
  </sheetData>
  <sheetProtection/>
  <mergeCells count="14">
    <mergeCell ref="H6:H7"/>
    <mergeCell ref="I6:I7"/>
    <mergeCell ref="C1:G1"/>
    <mergeCell ref="H1:I3"/>
    <mergeCell ref="C2:G3"/>
    <mergeCell ref="C4:D4"/>
    <mergeCell ref="E4:G4"/>
    <mergeCell ref="H4:I4"/>
    <mergeCell ref="A1:B4"/>
    <mergeCell ref="A6:A7"/>
    <mergeCell ref="B6:B7"/>
    <mergeCell ref="C6:C7"/>
    <mergeCell ref="D6:E6"/>
    <mergeCell ref="G6:G7"/>
  </mergeCells>
  <conditionalFormatting sqref="H41:I41">
    <cfRule type="containsText" priority="7" dxfId="2" operator="containsText" stopIfTrue="1" text="Zona de Riesgo Extrema">
      <formula>NOT(ISERROR(SEARCH("Zona de Riesgo Extrema",H41)))</formula>
    </cfRule>
    <cfRule type="containsText" priority="8" dxfId="10" operator="containsText" stopIfTrue="1" text="Zona de Riesgo Baja">
      <formula>NOT(ISERROR(SEARCH("Zona de Riesgo Baja",H41)))</formula>
    </cfRule>
    <cfRule type="containsText" priority="9" dxfId="1" operator="containsText" stopIfTrue="1" text="Zona de Riesgo Alta">
      <formula>NOT(ISERROR(SEARCH("Zona de Riesgo Alta",H41)))</formula>
    </cfRule>
    <cfRule type="containsText" priority="10" dxfId="3" operator="containsText" stopIfTrue="1" text="Zona de Riesgo Moderada">
      <formula>NOT(ISERROR(SEARCH("Zona de Riesgo Moderada",H41)))</formula>
    </cfRule>
    <cfRule type="colorScale" priority="11" dxfId="18">
      <colorScale>
        <cfvo type="min" val="0"/>
        <cfvo type="percentile" val="50"/>
        <cfvo type="max"/>
        <color rgb="FFF8696B"/>
        <color rgb="FFFFEB84"/>
        <color rgb="FF63BE7B"/>
      </colorScale>
    </cfRule>
    <cfRule type="containsText" priority="12" dxfId="18" operator="containsText" stopIfTrue="1" text="zona de riesgo alta">
      <formula>NOT(ISERROR(SEARCH("zona de riesgo alta",H41)))</formula>
    </cfRule>
  </conditionalFormatting>
  <conditionalFormatting sqref="H42:I44">
    <cfRule type="containsText" priority="1" dxfId="2" operator="containsText" stopIfTrue="1" text="Zona de Riesgo Extrema">
      <formula>NOT(ISERROR(SEARCH("Zona de Riesgo Extrema",H42)))</formula>
    </cfRule>
    <cfRule type="containsText" priority="2" dxfId="10" operator="containsText" stopIfTrue="1" text="Zona de Riesgo Baja">
      <formula>NOT(ISERROR(SEARCH("Zona de Riesgo Baja",H42)))</formula>
    </cfRule>
    <cfRule type="containsText" priority="3" dxfId="1" operator="containsText" stopIfTrue="1" text="Zona de Riesgo Alta">
      <formula>NOT(ISERROR(SEARCH("Zona de Riesgo Alta",H42)))</formula>
    </cfRule>
    <cfRule type="containsText" priority="4" dxfId="3" operator="containsText" stopIfTrue="1" text="Zona de Riesgo Moderada">
      <formula>NOT(ISERROR(SEARCH("Zona de Riesgo Moderada",H42)))</formula>
    </cfRule>
    <cfRule type="colorScale" priority="5" dxfId="18">
      <colorScale>
        <cfvo type="min" val="0"/>
        <cfvo type="percentile" val="50"/>
        <cfvo type="max"/>
        <color rgb="FFF8696B"/>
        <color rgb="FFFFEB84"/>
        <color rgb="FF63BE7B"/>
      </colorScale>
    </cfRule>
    <cfRule type="containsText" priority="6" dxfId="18" operator="containsText" stopIfTrue="1" text="zona de riesgo alta">
      <formula>NOT(ISERROR(SEARCH("zona de riesgo alta",H42)))</formula>
    </cfRule>
  </conditionalFormatting>
  <conditionalFormatting sqref="H74:I76 H8:I40 H73 H45:I72">
    <cfRule type="containsText" priority="859" dxfId="2" operator="containsText" stopIfTrue="1" text="Zona de Riesgo Extrema">
      <formula>NOT(ISERROR(SEARCH("Zona de Riesgo Extrema",H8)))</formula>
    </cfRule>
    <cfRule type="containsText" priority="860" dxfId="10" operator="containsText" stopIfTrue="1" text="Zona de Riesgo Baja">
      <formula>NOT(ISERROR(SEARCH("Zona de Riesgo Baja",H8)))</formula>
    </cfRule>
    <cfRule type="containsText" priority="861" dxfId="1" operator="containsText" stopIfTrue="1" text="Zona de Riesgo Alta">
      <formula>NOT(ISERROR(SEARCH("Zona de Riesgo Alta",H8)))</formula>
    </cfRule>
    <cfRule type="containsText" priority="862" dxfId="3" operator="containsText" stopIfTrue="1" text="Zona de Riesgo Moderada">
      <formula>NOT(ISERROR(SEARCH("Zona de Riesgo Moderada",H8)))</formula>
    </cfRule>
    <cfRule type="colorScale" priority="863" dxfId="18">
      <colorScale>
        <cfvo type="min" val="0"/>
        <cfvo type="percentile" val="50"/>
        <cfvo type="max"/>
        <color rgb="FFF8696B"/>
        <color rgb="FFFFEB84"/>
        <color rgb="FF63BE7B"/>
      </colorScale>
    </cfRule>
    <cfRule type="containsText" priority="864" dxfId="18" operator="containsText" stopIfTrue="1" text="zona de riesgo alta">
      <formula>NOT(ISERROR(SEARCH("zona de riesgo alta",H8)))</formula>
    </cfRule>
  </conditionalFormatting>
  <printOptions/>
  <pageMargins left="0.7" right="0.7" top="0.75" bottom="0.75" header="0.3" footer="0.3"/>
  <pageSetup fitToHeight="1" fitToWidth="1" horizontalDpi="600" verticalDpi="600" orientation="landscape" paperSize="14"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pane ySplit="7" topLeftCell="A32" activePane="bottomLeft" state="frozen"/>
      <selection pane="topLeft" activeCell="A1" sqref="A1"/>
      <selection pane="bottomLeft" activeCell="C36" sqref="C36"/>
    </sheetView>
  </sheetViews>
  <sheetFormatPr defaultColWidth="11.421875" defaultRowHeight="12.75"/>
  <cols>
    <col min="1" max="1" width="24.421875" style="17" customWidth="1"/>
    <col min="2" max="2" width="21.8515625" style="7" customWidth="1"/>
    <col min="3" max="3" width="30.421875" style="7" customWidth="1"/>
    <col min="4" max="4" width="16.00390625" style="7" customWidth="1"/>
    <col min="5" max="5" width="11.421875" style="7" customWidth="1"/>
    <col min="6" max="6" width="13.8515625" style="7" customWidth="1"/>
    <col min="7" max="7" width="30.28125" style="7" customWidth="1"/>
    <col min="8" max="8" width="31.7109375" style="7" customWidth="1"/>
    <col min="9" max="9" width="16.7109375" style="7" customWidth="1"/>
    <col min="10" max="10" width="11.421875" style="7" customWidth="1"/>
    <col min="11" max="11" width="13.8515625" style="7" customWidth="1"/>
    <col min="12" max="12" width="20.421875" style="7" customWidth="1"/>
    <col min="13" max="13" width="21.140625" style="7" customWidth="1"/>
    <col min="14" max="14" width="23.140625" style="7" hidden="1" customWidth="1"/>
    <col min="15" max="15" width="13.7109375" style="7" hidden="1" customWidth="1"/>
    <col min="16" max="16" width="13.140625" style="7" hidden="1" customWidth="1"/>
    <col min="17" max="17" width="21.7109375" style="7" hidden="1" customWidth="1"/>
    <col min="18" max="16384" width="11.421875" style="288" customWidth="1"/>
  </cols>
  <sheetData>
    <row r="1" spans="1:17" ht="42" customHeight="1" thickBot="1" thickTop="1">
      <c r="A1" s="474" t="s">
        <v>223</v>
      </c>
      <c r="B1" s="476"/>
      <c r="C1" s="484"/>
      <c r="D1" s="485" t="s">
        <v>0</v>
      </c>
      <c r="E1" s="485"/>
      <c r="F1" s="485"/>
      <c r="G1" s="485"/>
      <c r="H1" s="485"/>
      <c r="I1" s="485"/>
      <c r="J1" s="485"/>
      <c r="K1" s="23"/>
      <c r="L1" s="486"/>
      <c r="M1" s="487"/>
      <c r="N1" s="7" t="s">
        <v>225</v>
      </c>
      <c r="O1" s="22" t="s">
        <v>226</v>
      </c>
      <c r="P1" s="22" t="s">
        <v>227</v>
      </c>
      <c r="Q1" s="26" t="s">
        <v>228</v>
      </c>
    </row>
    <row r="2" spans="1:17" ht="42.75" customHeight="1" thickBot="1" thickTop="1">
      <c r="A2" s="476"/>
      <c r="B2" s="476"/>
      <c r="C2" s="484"/>
      <c r="D2" s="485"/>
      <c r="E2" s="485"/>
      <c r="F2" s="485"/>
      <c r="G2" s="485"/>
      <c r="H2" s="485"/>
      <c r="I2" s="485"/>
      <c r="J2" s="485"/>
      <c r="K2" s="24"/>
      <c r="L2" s="488"/>
      <c r="M2" s="489"/>
      <c r="N2" s="7" t="s">
        <v>170</v>
      </c>
      <c r="O2" s="22" t="s">
        <v>106</v>
      </c>
      <c r="P2" s="22" t="s">
        <v>105</v>
      </c>
      <c r="Q2" s="22" t="s">
        <v>105</v>
      </c>
    </row>
    <row r="3" spans="1:13" ht="24" customHeight="1" thickBot="1" thickTop="1">
      <c r="A3" s="476"/>
      <c r="B3" s="476"/>
      <c r="C3" s="484"/>
      <c r="D3" s="492" t="s">
        <v>39</v>
      </c>
      <c r="E3" s="492"/>
      <c r="F3" s="492"/>
      <c r="G3" s="492"/>
      <c r="H3" s="492"/>
      <c r="I3" s="492"/>
      <c r="J3" s="492"/>
      <c r="K3" s="25"/>
      <c r="L3" s="490"/>
      <c r="M3" s="491"/>
    </row>
    <row r="4" spans="1:13" ht="14.25" hidden="1" thickBot="1" thickTop="1">
      <c r="A4" s="476"/>
      <c r="B4" s="476"/>
      <c r="C4" s="484"/>
      <c r="D4" s="493" t="s">
        <v>40</v>
      </c>
      <c r="E4" s="493"/>
      <c r="F4" s="493"/>
      <c r="G4" s="493"/>
      <c r="H4" s="493" t="s">
        <v>41</v>
      </c>
      <c r="I4" s="493"/>
      <c r="J4" s="493"/>
      <c r="K4" s="19"/>
      <c r="L4" s="493" t="s">
        <v>6</v>
      </c>
      <c r="M4" s="493"/>
    </row>
    <row r="5" ht="14.25" thickBot="1" thickTop="1"/>
    <row r="6" spans="1:13" ht="14.25" thickBot="1" thickTop="1">
      <c r="A6" s="478" t="s">
        <v>222</v>
      </c>
      <c r="B6" s="478" t="s">
        <v>26</v>
      </c>
      <c r="C6" s="478" t="s">
        <v>28</v>
      </c>
      <c r="D6" s="494" t="s">
        <v>35</v>
      </c>
      <c r="E6" s="494"/>
      <c r="F6" s="20"/>
      <c r="G6" s="478" t="s">
        <v>42</v>
      </c>
      <c r="H6" s="478" t="s">
        <v>43</v>
      </c>
      <c r="I6" s="494" t="s">
        <v>44</v>
      </c>
      <c r="J6" s="494"/>
      <c r="K6" s="20"/>
      <c r="L6" s="478" t="s">
        <v>45</v>
      </c>
      <c r="M6" s="478" t="s">
        <v>46</v>
      </c>
    </row>
    <row r="7" spans="1:13" ht="14.25" thickBot="1" thickTop="1">
      <c r="A7" s="478"/>
      <c r="B7" s="478"/>
      <c r="C7" s="478"/>
      <c r="D7" s="8" t="s">
        <v>7</v>
      </c>
      <c r="E7" s="8" t="s">
        <v>8</v>
      </c>
      <c r="F7" s="18" t="s">
        <v>224</v>
      </c>
      <c r="G7" s="478"/>
      <c r="H7" s="478"/>
      <c r="I7" s="8" t="s">
        <v>7</v>
      </c>
      <c r="J7" s="8" t="s">
        <v>8</v>
      </c>
      <c r="K7" s="18" t="s">
        <v>224</v>
      </c>
      <c r="L7" s="478"/>
      <c r="M7" s="478"/>
    </row>
    <row r="8" spans="1:17" ht="67.5" customHeight="1" thickBot="1" thickTop="1">
      <c r="A8" s="101" t="str">
        <f>'ANALISIS DEL RIESGO'!A8</f>
        <v>CI01813-P</v>
      </c>
      <c r="B8" s="101" t="str">
        <f>'ANALISIS DEL RIESGO'!B8</f>
        <v>DIRECCIONAMIENTO ESTRATÉGICO</v>
      </c>
      <c r="C8" s="101" t="str">
        <f>'ANALISIS DEL RIESGO'!C8</f>
        <v>POSIBLE CONSTRUCCIÓN DE LA DOFA DE MANERA INADECUADA</v>
      </c>
      <c r="D8" s="101">
        <f>'ANALISIS DEL RIESGO'!D8</f>
        <v>5</v>
      </c>
      <c r="E8" s="101">
        <f>'ANALISIS DEL RIESGO'!E8</f>
        <v>2</v>
      </c>
      <c r="F8" s="101" t="s">
        <v>17</v>
      </c>
      <c r="G8" s="101" t="str">
        <f aca="true" t="shared" si="0" ref="G8:G40">IF(F8="B",$N$1,IF(F8="M",$O$1,IF(F8="A",$P$1,IF(F8="E",$Q$1,"0"))))</f>
        <v>ZONA DE RIESGO ALTA</v>
      </c>
      <c r="H8" s="101"/>
      <c r="I8" s="101">
        <v>3</v>
      </c>
      <c r="J8" s="101">
        <v>1</v>
      </c>
      <c r="K8" s="101" t="s">
        <v>15</v>
      </c>
      <c r="L8" s="101" t="str">
        <f aca="true" t="shared" si="1" ref="L8:L40">IF(K8="B",$N$1,IF(K8="M",$O$1,IF(K8="A",$P$1,IF(K8="E",$Q$1,"0"))))</f>
        <v>ZONA DE RIESGO BAJA</v>
      </c>
      <c r="M8" s="101" t="str">
        <f aca="true" t="shared" si="2" ref="M8:M75">IF(K8="B",$N$2,IF(K8="M",$O$2,IF(K8="A",$P$2,IF(K8="E",$Q$2,"0"))))</f>
        <v>Asumir el Riesgo</v>
      </c>
      <c r="N8" s="100"/>
      <c r="O8" s="100"/>
      <c r="P8" s="100"/>
      <c r="Q8" s="100"/>
    </row>
    <row r="9" spans="1:17" ht="54" customHeight="1" thickBot="1" thickTop="1">
      <c r="A9" s="101" t="str">
        <f>'ANALISIS DEL RIESGO'!A9</f>
        <v>CA03614-P</v>
      </c>
      <c r="B9" s="101" t="str">
        <f>'ANALISIS DEL RIESGO'!B9</f>
        <v>DIRECCIONAMIENTO ESTRATÉGICO</v>
      </c>
      <c r="C9" s="101" t="str">
        <f>'ANALISIS DEL RIESGO'!C9</f>
        <v>BRINDAR INFORMACIÓN ERRADA DE LA PLANEACIÓN ESTRATÉGICA A LOS FUNCIONARIOS DE LA ENTIDAD</v>
      </c>
      <c r="D9" s="101">
        <f>'ANALISIS DEL RIESGO'!D9</f>
        <v>5</v>
      </c>
      <c r="E9" s="101">
        <f>'ANALISIS DEL RIESGO'!E9</f>
        <v>2</v>
      </c>
      <c r="F9" s="101" t="s">
        <v>17</v>
      </c>
      <c r="G9" s="101" t="str">
        <f t="shared" si="0"/>
        <v>ZONA DE RIESGO ALTA</v>
      </c>
      <c r="H9" s="101"/>
      <c r="I9" s="101">
        <v>5</v>
      </c>
      <c r="J9" s="101">
        <v>2</v>
      </c>
      <c r="K9" s="101" t="s">
        <v>17</v>
      </c>
      <c r="L9" s="101" t="str">
        <f t="shared" si="1"/>
        <v>ZONA DE RIESGO ALTA</v>
      </c>
      <c r="M9" s="101" t="str">
        <f t="shared" si="2"/>
        <v>Reducir el Riesgo, Evitar, Compartir o Transferir el Riesgo</v>
      </c>
      <c r="N9" s="100"/>
      <c r="O9" s="100"/>
      <c r="P9" s="100"/>
      <c r="Q9" s="100"/>
    </row>
    <row r="10" spans="1:17" ht="47.25" customHeight="1" thickBot="1" thickTop="1">
      <c r="A10" s="101" t="str">
        <f>'ANALISIS DEL RIESGO'!A10</f>
        <v>CA07014-P</v>
      </c>
      <c r="B10" s="101" t="str">
        <f>'ANALISIS DEL RIESGO'!B10</f>
        <v>DIRECCIONAMIENTO ESTRATÉGICO</v>
      </c>
      <c r="C10" s="101" t="str">
        <f>'ANALISIS DEL RIESGO'!C10</f>
        <v>INCUMPLIMIENTO DEL DECRETO 943 DE MAYO DE 2014 REFERENTE A LA ACTUALIZACIÓN DEL MECI</v>
      </c>
      <c r="D10" s="101">
        <f>'ANALISIS DEL RIESGO'!D10</f>
        <v>4</v>
      </c>
      <c r="E10" s="101">
        <f>'ANALISIS DEL RIESGO'!E10</f>
        <v>2</v>
      </c>
      <c r="F10" s="101" t="s">
        <v>17</v>
      </c>
      <c r="G10" s="101" t="str">
        <f t="shared" si="0"/>
        <v>ZONA DE RIESGO ALTA</v>
      </c>
      <c r="H10" s="101"/>
      <c r="I10" s="101">
        <v>4</v>
      </c>
      <c r="J10" s="101">
        <v>2</v>
      </c>
      <c r="K10" s="101" t="s">
        <v>17</v>
      </c>
      <c r="L10" s="101" t="str">
        <f t="shared" si="1"/>
        <v>ZONA DE RIESGO ALTA</v>
      </c>
      <c r="M10" s="101" t="str">
        <f t="shared" si="2"/>
        <v>Reducir el Riesgo, Evitar, Compartir o Transferir el Riesgo</v>
      </c>
      <c r="N10" s="100"/>
      <c r="O10" s="100"/>
      <c r="P10" s="100"/>
      <c r="Q10" s="100"/>
    </row>
    <row r="11" spans="1:17" ht="39.75" thickBot="1" thickTop="1">
      <c r="A11" s="101" t="str">
        <f>'ANALISIS DEL RIESGO'!A11</f>
        <v>CA07114-P</v>
      </c>
      <c r="B11" s="101" t="str">
        <f>'ANALISIS DEL RIESGO'!B11</f>
        <v>DIRECCIONAMIENTO ESTRATÉGICO</v>
      </c>
      <c r="C11" s="101" t="str">
        <f>'ANALISIS DEL RIESGO'!C11</f>
        <v>POSIBLES INCUMPLIMIENTOS REFERENTES A LAS ACTIVIDADES QUE DESARROLLA LA OFICINA</v>
      </c>
      <c r="D11" s="101">
        <f>'ANALISIS DEL RIESGO'!D11</f>
        <v>4</v>
      </c>
      <c r="E11" s="101">
        <f>'ANALISIS DEL RIESGO'!E11</f>
        <v>1</v>
      </c>
      <c r="F11" s="101" t="s">
        <v>16</v>
      </c>
      <c r="G11" s="101" t="str">
        <f t="shared" si="0"/>
        <v>ZONA DE RIESGO MODERADA</v>
      </c>
      <c r="H11" s="101"/>
      <c r="I11" s="101">
        <v>3</v>
      </c>
      <c r="J11" s="101">
        <v>1</v>
      </c>
      <c r="K11" s="101" t="s">
        <v>15</v>
      </c>
      <c r="L11" s="101" t="str">
        <f t="shared" si="1"/>
        <v>ZONA DE RIESGO BAJA</v>
      </c>
      <c r="M11" s="101" t="str">
        <f t="shared" si="2"/>
        <v>Asumir el Riesgo</v>
      </c>
      <c r="N11" s="100"/>
      <c r="O11" s="100"/>
      <c r="P11" s="100"/>
      <c r="Q11" s="100"/>
    </row>
    <row r="12" spans="1:17" ht="67.5" customHeight="1" thickBot="1" thickTop="1">
      <c r="A12" s="101" t="str">
        <f>'ANALISIS DEL RIESGO'!A12</f>
        <v>CI03015-P</v>
      </c>
      <c r="B12" s="101" t="str">
        <f>'ANALISIS DEL RIESGO'!B12</f>
        <v>DIRECCIONAMIENTO ESTRATÉGICO</v>
      </c>
      <c r="C12" s="101" t="str">
        <f>'ANALISIS DEL RIESGO'!C12</f>
        <v>POSIBLE INCUMPLIMIENTO DEL NUMERAL 4,2,2  DE LA NORMA MANUAL DE CALIDAD </v>
      </c>
      <c r="D12" s="101">
        <f>'ANALISIS DEL RIESGO'!D12</f>
        <v>4</v>
      </c>
      <c r="E12" s="101">
        <f>'ANALISIS DEL RIESGO'!E12</f>
        <v>3</v>
      </c>
      <c r="F12" s="101" t="s">
        <v>17</v>
      </c>
      <c r="G12" s="101" t="str">
        <f t="shared" si="0"/>
        <v>ZONA DE RIESGO ALTA</v>
      </c>
      <c r="H12" s="101" t="s">
        <v>268</v>
      </c>
      <c r="I12" s="101">
        <v>2</v>
      </c>
      <c r="J12" s="101">
        <v>3</v>
      </c>
      <c r="K12" s="101" t="s">
        <v>16</v>
      </c>
      <c r="L12" s="101" t="str">
        <f t="shared" si="1"/>
        <v>ZONA DE RIESGO MODERADA</v>
      </c>
      <c r="M12" s="101" t="str">
        <f t="shared" si="2"/>
        <v>Asumir el Riesgo, Reducir el Riesgo</v>
      </c>
      <c r="N12" s="100"/>
      <c r="O12" s="100"/>
      <c r="P12" s="100"/>
      <c r="Q12" s="100"/>
    </row>
    <row r="13" spans="1:17" ht="57" customHeight="1" thickBot="1" thickTop="1">
      <c r="A13" s="101" t="str">
        <f>'ANALISIS DEL RIESGO'!A13</f>
        <v>CI03115-P</v>
      </c>
      <c r="B13" s="101" t="str">
        <f>'ANALISIS DEL RIESGO'!B13</f>
        <v>DIRECCIONAMIENTO ESTRATÉGICO</v>
      </c>
      <c r="C13" s="101" t="str">
        <f>'ANALISIS DEL RIESGO'!C13</f>
        <v>posible contruccion de la Matriz del Plan Anticorrupción y sus componentes no acorde a la metodologia actual </v>
      </c>
      <c r="D13" s="101">
        <f>'ANALISIS DEL RIESGO'!D13</f>
        <v>4</v>
      </c>
      <c r="E13" s="101">
        <f>'ANALISIS DEL RIESGO'!E13</f>
        <v>3</v>
      </c>
      <c r="F13" s="101" t="s">
        <v>17</v>
      </c>
      <c r="G13" s="101" t="str">
        <f t="shared" si="0"/>
        <v>ZONA DE RIESGO ALTA</v>
      </c>
      <c r="H13" s="101"/>
      <c r="I13" s="101">
        <v>3</v>
      </c>
      <c r="J13" s="101">
        <v>2</v>
      </c>
      <c r="K13" s="101" t="s">
        <v>16</v>
      </c>
      <c r="L13" s="101" t="str">
        <f t="shared" si="1"/>
        <v>ZONA DE RIESGO MODERADA</v>
      </c>
      <c r="M13" s="101" t="str">
        <f t="shared" si="2"/>
        <v>Asumir el Riesgo, Reducir el Riesgo</v>
      </c>
      <c r="N13" s="100"/>
      <c r="O13" s="100"/>
      <c r="P13" s="100"/>
      <c r="Q13" s="100"/>
    </row>
    <row r="14" spans="1:17" ht="60" customHeight="1" thickBot="1" thickTop="1">
      <c r="A14" s="101" t="str">
        <f>'ANALISIS DEL RIESGO'!A14</f>
        <v>CA01916-P</v>
      </c>
      <c r="B14" s="101" t="str">
        <f>'ANALISIS DEL RIESGO'!B14</f>
        <v>DIRECCIONAMIENTO ESTRATÉGICO</v>
      </c>
      <c r="C14" s="101" t="str">
        <f>'ANALISIS DEL RIESGO'!C14</f>
        <v>DESACTULIZACIÓN DE LA DOCUMENTACION DEL SISTEMA </v>
      </c>
      <c r="D14" s="101">
        <f>'ANALISIS DEL RIESGO'!D14</f>
        <v>3</v>
      </c>
      <c r="E14" s="101">
        <f>'ANALISIS DEL RIESGO'!E14</f>
        <v>3</v>
      </c>
      <c r="F14" s="101" t="s">
        <v>17</v>
      </c>
      <c r="G14" s="101" t="str">
        <f t="shared" si="0"/>
        <v>ZONA DE RIESGO ALTA</v>
      </c>
      <c r="H14" s="101" t="s">
        <v>390</v>
      </c>
      <c r="I14" s="101"/>
      <c r="J14" s="101"/>
      <c r="K14" s="101"/>
      <c r="L14" s="101"/>
      <c r="M14" s="101" t="str">
        <f t="shared" si="2"/>
        <v>0</v>
      </c>
      <c r="N14" s="100"/>
      <c r="O14" s="100"/>
      <c r="P14" s="100"/>
      <c r="Q14" s="100"/>
    </row>
    <row r="15" spans="1:17" ht="51" customHeight="1" thickBot="1" thickTop="1">
      <c r="A15" s="101" t="str">
        <f>'ANALISIS DEL RIESGO'!A15</f>
        <v>CA02216-P</v>
      </c>
      <c r="B15" s="101" t="str">
        <f>'ANALISIS DEL RIESGO'!B15</f>
        <v>DIRECCIONAMIENTO ESTRATÉGICO</v>
      </c>
      <c r="C15" s="101" t="str">
        <f>'ANALISIS DEL RIESGO'!C15</f>
        <v>NO CONTAR CON LA DEBIDA OPORTUNIDAD CON LA RESOLUCION PARA UTILIZAR LOS RECURSOS ASIGNADOS EN EL PAC </v>
      </c>
      <c r="D15" s="101">
        <f>'ANALISIS DEL RIESGO'!D15</f>
        <v>3</v>
      </c>
      <c r="E15" s="101">
        <f>'ANALISIS DEL RIESGO'!E15</f>
        <v>3</v>
      </c>
      <c r="F15" s="101" t="s">
        <v>17</v>
      </c>
      <c r="G15" s="101" t="str">
        <f t="shared" si="0"/>
        <v>ZONA DE RIESGO ALTA</v>
      </c>
      <c r="H15" s="101"/>
      <c r="I15" s="101"/>
      <c r="J15" s="101"/>
      <c r="K15" s="101"/>
      <c r="L15" s="101"/>
      <c r="M15" s="101" t="str">
        <f t="shared" si="2"/>
        <v>0</v>
      </c>
      <c r="N15" s="100"/>
      <c r="O15" s="100"/>
      <c r="P15" s="100"/>
      <c r="Q15" s="100"/>
    </row>
    <row r="16" spans="1:17" ht="51" customHeight="1" thickBot="1" thickTop="1">
      <c r="A16" s="101" t="str">
        <f>'ANALISIS DEL RIESGO'!A16</f>
        <v>CA00117-P</v>
      </c>
      <c r="B16" s="101" t="str">
        <f>'ANALISIS DEL RIESGO'!B16</f>
        <v>DIRECCIONAMIENTO ESTRATÉGICO</v>
      </c>
      <c r="C16" s="101" t="str">
        <f>'ANALISIS DEL RIESGO'!C16</f>
        <v>QUE NO SE IMPRARTAN LOS LINEAMIENTOS ADECUADOS PARA LA ENTIDAD </v>
      </c>
      <c r="D16" s="101">
        <f>'ANALISIS DEL RIESGO'!D16</f>
        <v>3</v>
      </c>
      <c r="E16" s="101">
        <f>'ANALISIS DEL RIESGO'!E16</f>
        <v>3</v>
      </c>
      <c r="F16" s="101" t="s">
        <v>17</v>
      </c>
      <c r="G16" s="101" t="str">
        <f t="shared" si="0"/>
        <v>ZONA DE RIESGO ALTA</v>
      </c>
      <c r="H16" s="101" t="s">
        <v>539</v>
      </c>
      <c r="I16" s="101"/>
      <c r="J16" s="101"/>
      <c r="K16" s="101"/>
      <c r="L16" s="101"/>
      <c r="M16" s="101" t="str">
        <f t="shared" si="2"/>
        <v>0</v>
      </c>
      <c r="N16" s="100"/>
      <c r="O16" s="100"/>
      <c r="P16" s="100"/>
      <c r="Q16" s="100"/>
    </row>
    <row r="17" spans="1:17" ht="51" customHeight="1" thickBot="1" thickTop="1">
      <c r="A17" s="101" t="str">
        <f>'ANALISIS DEL RIESGO'!A17</f>
        <v>CA00217-P</v>
      </c>
      <c r="B17" s="101" t="str">
        <f>'ANALISIS DEL RIESGO'!B17</f>
        <v>DIRECCIONAMIENTO ESTRATÉGICO</v>
      </c>
      <c r="C17" s="101" t="str">
        <f>'ANALISIS DEL RIESGO'!C17</f>
        <v>QUE NO EXISTAN REGISTROS DE LA DOCUMENTACIÓN REFERENTE AL PLAN DE MEJORAMIENTO INSTITUCIONAL </v>
      </c>
      <c r="D17" s="101">
        <f>'ANALISIS DEL RIESGO'!D17</f>
        <v>3</v>
      </c>
      <c r="E17" s="101">
        <f>'ANALISIS DEL RIESGO'!E17</f>
        <v>3</v>
      </c>
      <c r="F17" s="101" t="s">
        <v>17</v>
      </c>
      <c r="G17" s="101" t="str">
        <f t="shared" si="0"/>
        <v>ZONA DE RIESGO ALTA</v>
      </c>
      <c r="H17" s="101"/>
      <c r="I17" s="101"/>
      <c r="J17" s="101"/>
      <c r="K17" s="101"/>
      <c r="L17" s="101"/>
      <c r="M17" s="101" t="str">
        <f t="shared" si="2"/>
        <v>0</v>
      </c>
      <c r="N17" s="100"/>
      <c r="O17" s="100"/>
      <c r="P17" s="100"/>
      <c r="Q17" s="100"/>
    </row>
    <row r="18" spans="1:17" ht="51" customHeight="1" thickBot="1" thickTop="1">
      <c r="A18" s="101" t="str">
        <f>'ANALISIS DEL RIESGO'!A18</f>
        <v>CA00317-P</v>
      </c>
      <c r="B18" s="101" t="str">
        <f>'ANALISIS DEL RIESGO'!B18</f>
        <v>DIRECCIONAMIENTO ESTRATÉGICO</v>
      </c>
      <c r="C18" s="101" t="str">
        <f>'ANALISIS DEL RIESGO'!C18</f>
        <v>NO CONTAR CON LOS INSUMOS COMPLETOS PARA CONSOLIDAR EL INFORME EJECUTIVO DE REVISIÓN POR LA DRECCIÓN </v>
      </c>
      <c r="D18" s="101">
        <f>'ANALISIS DEL RIESGO'!D18</f>
        <v>3</v>
      </c>
      <c r="E18" s="101">
        <f>'ANALISIS DEL RIESGO'!E18</f>
        <v>2</v>
      </c>
      <c r="F18" s="101" t="s">
        <v>16</v>
      </c>
      <c r="G18" s="421" t="str">
        <f t="shared" si="0"/>
        <v>ZONA DE RIESGO MODERADA</v>
      </c>
      <c r="H18" s="101" t="s">
        <v>749</v>
      </c>
      <c r="I18" s="101"/>
      <c r="J18" s="101"/>
      <c r="K18" s="101"/>
      <c r="L18" s="101"/>
      <c r="M18" s="101" t="str">
        <f t="shared" si="2"/>
        <v>0</v>
      </c>
      <c r="N18" s="100"/>
      <c r="O18" s="100"/>
      <c r="P18" s="100"/>
      <c r="Q18" s="100"/>
    </row>
    <row r="19" spans="1:17" ht="48.75" customHeight="1" thickBot="1" thickTop="1">
      <c r="A19" s="84" t="str">
        <f>'ANALISIS DEL RIESGO'!A19</f>
        <v>CA05813-P</v>
      </c>
      <c r="B19" s="84" t="str">
        <f>'ANALISIS DEL RIESGO'!B19</f>
        <v>GESTION DE TIC`S</v>
      </c>
      <c r="C19" s="84" t="str">
        <f>'ANALISIS DEL RIESGO'!C19</f>
        <v>QUE SE INCUMPLA CON LAS POLITICAS DE SEGURIDAD DE LA ENTIDAD</v>
      </c>
      <c r="D19" s="84">
        <f>'ANALISIS DEL RIESGO'!D19</f>
        <v>2</v>
      </c>
      <c r="E19" s="84">
        <f>'ANALISIS DEL RIESGO'!E19</f>
        <v>3</v>
      </c>
      <c r="F19" s="84" t="s">
        <v>16</v>
      </c>
      <c r="G19" s="84" t="str">
        <f t="shared" si="0"/>
        <v>ZONA DE RIESGO MODERADA</v>
      </c>
      <c r="H19" s="84"/>
      <c r="I19" s="84">
        <v>2</v>
      </c>
      <c r="J19" s="84">
        <v>3</v>
      </c>
      <c r="K19" s="84" t="s">
        <v>16</v>
      </c>
      <c r="L19" s="84" t="str">
        <f t="shared" si="1"/>
        <v>ZONA DE RIESGO MODERADA</v>
      </c>
      <c r="M19" s="101" t="str">
        <f t="shared" si="2"/>
        <v>Asumir el Riesgo, Reducir el Riesgo</v>
      </c>
      <c r="N19" s="38"/>
      <c r="O19" s="38"/>
      <c r="P19" s="38"/>
      <c r="Q19" s="38"/>
    </row>
    <row r="20" spans="1:17" ht="60" customHeight="1" thickBot="1" thickTop="1">
      <c r="A20" s="84" t="str">
        <f>'ANALISIS DEL RIESGO'!A20</f>
        <v>CI00514-P</v>
      </c>
      <c r="B20" s="84" t="str">
        <f>'ANALISIS DEL RIESGO'!B20</f>
        <v>GESTION DE TIC`S</v>
      </c>
      <c r="C20" s="84" t="str">
        <f>'ANALISIS DEL RIESGO'!C20</f>
        <v>QUE SE INCUMPLA CON LAS POLITICAS DE SEGURIDAD DE LA ENTIDAD</v>
      </c>
      <c r="D20" s="84">
        <f>'ANALISIS DEL RIESGO'!D20</f>
        <v>2</v>
      </c>
      <c r="E20" s="84">
        <f>'ANALISIS DEL RIESGO'!E20</f>
        <v>4</v>
      </c>
      <c r="F20" s="84" t="s">
        <v>17</v>
      </c>
      <c r="G20" s="84" t="str">
        <f t="shared" si="0"/>
        <v>ZONA DE RIESGO ALTA</v>
      </c>
      <c r="H20" s="84"/>
      <c r="I20" s="84">
        <f>D20</f>
        <v>2</v>
      </c>
      <c r="J20" s="84">
        <f>E20</f>
        <v>4</v>
      </c>
      <c r="K20" s="84" t="s">
        <v>17</v>
      </c>
      <c r="L20" s="84" t="str">
        <f t="shared" si="1"/>
        <v>ZONA DE RIESGO ALTA</v>
      </c>
      <c r="M20" s="101" t="str">
        <f t="shared" si="2"/>
        <v>Reducir el Riesgo, Evitar, Compartir o Transferir el Riesgo</v>
      </c>
      <c r="N20" s="38"/>
      <c r="O20" s="38"/>
      <c r="P20" s="38"/>
      <c r="Q20" s="38"/>
    </row>
    <row r="21" spans="1:17" ht="45.75" customHeight="1" thickBot="1" thickTop="1">
      <c r="A21" s="84" t="str">
        <f>'ANALISIS DEL RIESGO'!A21</f>
        <v>CI01514-P</v>
      </c>
      <c r="B21" s="84" t="str">
        <f>'ANALISIS DEL RIESGO'!B21</f>
        <v>GESTION DE TIC`S</v>
      </c>
      <c r="C21" s="84" t="str">
        <f>'ANALISIS DEL RIESGO'!C21</f>
        <v>POSIBLE UTILIZACION DE FORMATOS INCORRECTOS POR PARTE DE LOS FUNCIONARIOS DE LA ENTIDAD</v>
      </c>
      <c r="D21" s="84">
        <f>'ANALISIS DEL RIESGO'!D21</f>
        <v>2</v>
      </c>
      <c r="E21" s="84">
        <f>'ANALISIS DEL RIESGO'!E21</f>
        <v>4</v>
      </c>
      <c r="F21" s="84" t="s">
        <v>17</v>
      </c>
      <c r="G21" s="84" t="str">
        <f t="shared" si="0"/>
        <v>ZONA DE RIESGO ALTA</v>
      </c>
      <c r="H21" s="84"/>
      <c r="I21" s="84">
        <f>D21</f>
        <v>2</v>
      </c>
      <c r="J21" s="84">
        <f>E21</f>
        <v>4</v>
      </c>
      <c r="K21" s="84" t="s">
        <v>17</v>
      </c>
      <c r="L21" s="84" t="str">
        <f t="shared" si="1"/>
        <v>ZONA DE RIESGO ALTA</v>
      </c>
      <c r="M21" s="101" t="str">
        <f t="shared" si="2"/>
        <v>Reducir el Riesgo, Evitar, Compartir o Transferir el Riesgo</v>
      </c>
      <c r="N21" s="38"/>
      <c r="O21" s="38"/>
      <c r="P21" s="38"/>
      <c r="Q21" s="38"/>
    </row>
    <row r="22" spans="1:17" ht="63.75" customHeight="1" thickBot="1" thickTop="1">
      <c r="A22" s="84" t="str">
        <f>'ANALISIS DEL RIESGO'!A22</f>
        <v>CA03515-P</v>
      </c>
      <c r="B22" s="84" t="str">
        <f>'ANALISIS DEL RIESGO'!B22</f>
        <v>GESTION DE TIC`S</v>
      </c>
      <c r="C22" s="84" t="str">
        <f>'ANALISIS DEL RIESGO'!C22</f>
        <v>POSIBLE ATAQUE DE SEGURIDAD </v>
      </c>
      <c r="D22" s="84">
        <f>'ANALISIS DEL RIESGO'!D22</f>
        <v>3</v>
      </c>
      <c r="E22" s="84">
        <f>'ANALISIS DEL RIESGO'!E22</f>
        <v>3</v>
      </c>
      <c r="F22" s="84" t="s">
        <v>17</v>
      </c>
      <c r="G22" s="84" t="str">
        <f t="shared" si="0"/>
        <v>ZONA DE RIESGO ALTA</v>
      </c>
      <c r="H22" s="84"/>
      <c r="I22" s="84">
        <v>2</v>
      </c>
      <c r="J22" s="84">
        <v>2</v>
      </c>
      <c r="K22" s="84" t="s">
        <v>15</v>
      </c>
      <c r="L22" s="84" t="str">
        <f t="shared" si="1"/>
        <v>ZONA DE RIESGO BAJA</v>
      </c>
      <c r="M22" s="101" t="str">
        <f t="shared" si="2"/>
        <v>Asumir el Riesgo</v>
      </c>
      <c r="N22" s="38"/>
      <c r="O22" s="38"/>
      <c r="P22" s="38"/>
      <c r="Q22" s="38"/>
    </row>
    <row r="23" spans="1:17" ht="48" customHeight="1" thickBot="1" thickTop="1">
      <c r="A23" s="84" t="str">
        <f>'ANALISIS DEL RIESGO'!A23</f>
        <v>CA01216-P</v>
      </c>
      <c r="B23" s="84" t="str">
        <f>'ANALISIS DEL RIESGO'!B23</f>
        <v>GESTION DE TIC`S</v>
      </c>
      <c r="C23" s="84" t="str">
        <f>'ANALISIS DEL RIESGO'!C23</f>
        <v>DESACTUALIZACIÓN EN EL MANEJO DE LAS COMUNICACIONES </v>
      </c>
      <c r="D23" s="84">
        <f>'ANALISIS DEL RIESGO'!D23</f>
        <v>3</v>
      </c>
      <c r="E23" s="84">
        <f>'ANALISIS DEL RIESGO'!E23</f>
        <v>3</v>
      </c>
      <c r="F23" s="84" t="s">
        <v>17</v>
      </c>
      <c r="G23" s="84" t="str">
        <f t="shared" si="0"/>
        <v>ZONA DE RIESGO ALTA</v>
      </c>
      <c r="H23" s="84"/>
      <c r="I23" s="84">
        <v>2</v>
      </c>
      <c r="J23" s="84">
        <v>2</v>
      </c>
      <c r="K23" s="84" t="s">
        <v>15</v>
      </c>
      <c r="L23" s="84" t="str">
        <f t="shared" si="1"/>
        <v>ZONA DE RIESGO BAJA</v>
      </c>
      <c r="M23" s="101" t="str">
        <f t="shared" si="2"/>
        <v>Asumir el Riesgo</v>
      </c>
      <c r="N23" s="38"/>
      <c r="O23" s="38"/>
      <c r="P23" s="38"/>
      <c r="Q23" s="38"/>
    </row>
    <row r="24" spans="1:17" ht="43.5" customHeight="1" thickBot="1" thickTop="1">
      <c r="A24" s="84" t="str">
        <f>'ANALISIS DEL RIESGO'!A24</f>
        <v>CA01316-P</v>
      </c>
      <c r="B24" s="84" t="str">
        <f>'ANALISIS DEL RIESGO'!B24</f>
        <v>GESTION DE TIC`S</v>
      </c>
      <c r="C24" s="84" t="str">
        <f>'ANALISIS DEL RIESGO'!C24</f>
        <v>POSIBLE INSTALACIÓN DE SOFTWARE ILEGAL </v>
      </c>
      <c r="D24" s="84">
        <f>'ANALISIS DEL RIESGO'!D24</f>
        <v>3</v>
      </c>
      <c r="E24" s="84">
        <f>'ANALISIS DEL RIESGO'!E24</f>
        <v>3</v>
      </c>
      <c r="F24" s="84" t="s">
        <v>17</v>
      </c>
      <c r="G24" s="84" t="str">
        <f t="shared" si="0"/>
        <v>ZONA DE RIESGO ALTA</v>
      </c>
      <c r="H24" s="84"/>
      <c r="I24" s="84">
        <v>2</v>
      </c>
      <c r="J24" s="84">
        <v>2</v>
      </c>
      <c r="K24" s="84" t="s">
        <v>15</v>
      </c>
      <c r="L24" s="84" t="str">
        <f t="shared" si="1"/>
        <v>ZONA DE RIESGO BAJA</v>
      </c>
      <c r="M24" s="101" t="str">
        <f t="shared" si="2"/>
        <v>Asumir el Riesgo</v>
      </c>
      <c r="N24" s="38"/>
      <c r="O24" s="38"/>
      <c r="P24" s="38"/>
      <c r="Q24" s="38"/>
    </row>
    <row r="25" spans="1:17" ht="56.25" customHeight="1" thickBot="1" thickTop="1">
      <c r="A25" s="84" t="str">
        <f>'ANALISIS DEL RIESGO'!A25</f>
        <v>CA01416-P</v>
      </c>
      <c r="B25" s="84" t="str">
        <f>'ANALISIS DEL RIESGO'!B25</f>
        <v>GESTION DE TIC`S</v>
      </c>
      <c r="C25" s="84" t="str">
        <f>'ANALISIS DEL RIESGO'!C25</f>
        <v>INCUMPLIMIENTO DE LA LEY 1712 DE 2014</v>
      </c>
      <c r="D25" s="84">
        <f>'ANALISIS DEL RIESGO'!D25</f>
        <v>3</v>
      </c>
      <c r="E25" s="84">
        <f>'ANALISIS DEL RIESGO'!E25</f>
        <v>3</v>
      </c>
      <c r="F25" s="84" t="str">
        <f>'ANALISIS DEL RIESGO'!F25</f>
        <v>A</v>
      </c>
      <c r="G25" s="84" t="str">
        <f t="shared" si="0"/>
        <v>ZONA DE RIESGO ALTA</v>
      </c>
      <c r="H25" s="84"/>
      <c r="I25" s="84">
        <v>2</v>
      </c>
      <c r="J25" s="84">
        <v>2</v>
      </c>
      <c r="K25" s="84" t="s">
        <v>15</v>
      </c>
      <c r="L25" s="84" t="str">
        <f t="shared" si="1"/>
        <v>ZONA DE RIESGO BAJA</v>
      </c>
      <c r="M25" s="101" t="str">
        <f t="shared" si="2"/>
        <v>Asumir el Riesgo</v>
      </c>
      <c r="N25" s="38"/>
      <c r="O25" s="38"/>
      <c r="P25" s="38"/>
      <c r="Q25" s="38"/>
    </row>
    <row r="26" spans="1:17" ht="48" customHeight="1" thickBot="1" thickTop="1">
      <c r="A26" s="84" t="str">
        <f>'ANALISIS DEL RIESGO'!A26</f>
        <v>CA01516-P</v>
      </c>
      <c r="B26" s="84" t="str">
        <f>'ANALISIS DEL RIESGO'!B26</f>
        <v>GESTION DE TIC`S</v>
      </c>
      <c r="C26" s="84" t="str">
        <f>'ANALISIS DEL RIESGO'!C26</f>
        <v>QUE NO SE TENGAN CANALES EFECTIVOS DE COMUNICACIÓN CON EL CIUDADANO </v>
      </c>
      <c r="D26" s="84">
        <f>'ANALISIS DEL RIESGO'!D26</f>
        <v>3</v>
      </c>
      <c r="E26" s="84">
        <f>'ANALISIS DEL RIESGO'!E26</f>
        <v>3</v>
      </c>
      <c r="F26" s="84" t="s">
        <v>17</v>
      </c>
      <c r="G26" s="84" t="str">
        <f t="shared" si="0"/>
        <v>ZONA DE RIESGO ALTA</v>
      </c>
      <c r="H26" s="84"/>
      <c r="I26" s="84">
        <v>2</v>
      </c>
      <c r="J26" s="84">
        <v>2</v>
      </c>
      <c r="K26" s="84" t="s">
        <v>15</v>
      </c>
      <c r="L26" s="84" t="str">
        <f t="shared" si="1"/>
        <v>ZONA DE RIESGO BAJA</v>
      </c>
      <c r="M26" s="101" t="str">
        <f t="shared" si="2"/>
        <v>Asumir el Riesgo</v>
      </c>
      <c r="N26" s="38"/>
      <c r="O26" s="38"/>
      <c r="P26" s="38"/>
      <c r="Q26" s="38"/>
    </row>
    <row r="27" spans="1:17" ht="48" customHeight="1" thickBot="1" thickTop="1">
      <c r="A27" s="243" t="str">
        <f>'ANALISIS DEL RIESGO'!A27</f>
        <v>CI00117-P</v>
      </c>
      <c r="B27" s="243" t="str">
        <f>'ANALISIS DEL RIESGO'!B27</f>
        <v>GESTION DE TIC`S</v>
      </c>
      <c r="C27" s="243" t="str">
        <f>'ANALISIS DEL RIESGO'!C27</f>
        <v>INSTALACIÓN DE SOFTWARE  ILEGAL </v>
      </c>
      <c r="D27" s="243">
        <f>'ANALISIS DEL RIESGO'!D27</f>
        <v>4</v>
      </c>
      <c r="E27" s="243">
        <f>'ANALISIS DEL RIESGO'!E27</f>
        <v>4</v>
      </c>
      <c r="F27" s="243" t="s">
        <v>19</v>
      </c>
      <c r="G27" s="243" t="str">
        <f t="shared" si="0"/>
        <v>ZONA DE RIESGO EXTREMA</v>
      </c>
      <c r="H27" s="243" t="s">
        <v>601</v>
      </c>
      <c r="I27" s="243">
        <v>4</v>
      </c>
      <c r="J27" s="243">
        <v>4</v>
      </c>
      <c r="K27" s="243" t="s">
        <v>19</v>
      </c>
      <c r="L27" s="243" t="str">
        <f t="shared" si="1"/>
        <v>ZONA DE RIESGO EXTREMA</v>
      </c>
      <c r="M27" s="101" t="str">
        <f t="shared" si="2"/>
        <v>Reducir el Riesgo, Evitar, Compartir o Transferir el Riesgo</v>
      </c>
      <c r="N27" s="38"/>
      <c r="O27" s="38"/>
      <c r="P27" s="38"/>
      <c r="Q27" s="38"/>
    </row>
    <row r="28" spans="1:17" ht="48" customHeight="1" thickBot="1" thickTop="1">
      <c r="A28" s="243" t="str">
        <f>'ANALISIS DEL RIESGO'!A28</f>
        <v>CI00217-P</v>
      </c>
      <c r="B28" s="243" t="str">
        <f>'ANALISIS DEL RIESGO'!B28</f>
        <v>GESTION DE TIC`S</v>
      </c>
      <c r="C28" s="243" t="str">
        <f>'ANALISIS DEL RIESGO'!C28</f>
        <v>INCUMPLIMIENTO A LA NORMATIVIDAD </v>
      </c>
      <c r="D28" s="243">
        <f>'ANALISIS DEL RIESGO'!D28</f>
        <v>3</v>
      </c>
      <c r="E28" s="243">
        <f>'ANALISIS DEL RIESGO'!E28</f>
        <v>3</v>
      </c>
      <c r="F28" s="243" t="s">
        <v>17</v>
      </c>
      <c r="G28" s="243" t="str">
        <f t="shared" si="0"/>
        <v>ZONA DE RIESGO ALTA</v>
      </c>
      <c r="H28" s="243" t="s">
        <v>607</v>
      </c>
      <c r="I28" s="243">
        <v>3</v>
      </c>
      <c r="J28" s="243">
        <v>3</v>
      </c>
      <c r="K28" s="243" t="s">
        <v>17</v>
      </c>
      <c r="L28" s="243" t="str">
        <f t="shared" si="1"/>
        <v>ZONA DE RIESGO ALTA</v>
      </c>
      <c r="M28" s="101" t="str">
        <f t="shared" si="2"/>
        <v>Reducir el Riesgo, Evitar, Compartir o Transferir el Riesgo</v>
      </c>
      <c r="N28" s="38"/>
      <c r="O28" s="38"/>
      <c r="P28" s="38"/>
      <c r="Q28" s="38"/>
    </row>
    <row r="29" spans="1:17" ht="48" customHeight="1" thickBot="1" thickTop="1">
      <c r="A29" s="243" t="str">
        <f>'ANALISIS DEL RIESGO'!A29</f>
        <v>CI00317-P</v>
      </c>
      <c r="B29" s="243" t="str">
        <f>'ANALISIS DEL RIESGO'!B29</f>
        <v>GESTION DE TIC`S</v>
      </c>
      <c r="C29" s="243" t="str">
        <f>'ANALISIS DEL RIESGO'!C29</f>
        <v>DAÑO Y DETERIORO DE LOS EQUIPOS DE COMPUTO </v>
      </c>
      <c r="D29" s="243">
        <f>'ANALISIS DEL RIESGO'!D29</f>
        <v>3</v>
      </c>
      <c r="E29" s="243">
        <f>'ANALISIS DEL RIESGO'!E29</f>
        <v>3</v>
      </c>
      <c r="F29" s="243" t="s">
        <v>17</v>
      </c>
      <c r="G29" s="243" t="str">
        <f t="shared" si="0"/>
        <v>ZONA DE RIESGO ALTA</v>
      </c>
      <c r="H29" s="243"/>
      <c r="I29" s="243">
        <v>3</v>
      </c>
      <c r="J29" s="243">
        <v>3</v>
      </c>
      <c r="K29" s="243" t="s">
        <v>17</v>
      </c>
      <c r="L29" s="243" t="str">
        <f t="shared" si="1"/>
        <v>ZONA DE RIESGO ALTA</v>
      </c>
      <c r="M29" s="101" t="str">
        <f t="shared" si="2"/>
        <v>Reducir el Riesgo, Evitar, Compartir o Transferir el Riesgo</v>
      </c>
      <c r="N29" s="38"/>
      <c r="O29" s="38"/>
      <c r="P29" s="38"/>
      <c r="Q29" s="38"/>
    </row>
    <row r="30" spans="1:17" ht="48" customHeight="1" thickBot="1" thickTop="1">
      <c r="A30" s="243" t="str">
        <f>'ANALISIS DEL RIESGO'!A30</f>
        <v>CI00417-P</v>
      </c>
      <c r="B30" s="243" t="str">
        <f>'ANALISIS DEL RIESGO'!B30</f>
        <v>GESTION DE TIC`S</v>
      </c>
      <c r="C30" s="243" t="str">
        <f>'ANALISIS DEL RIESGO'!C30</f>
        <v>QUE NO EXISTA UN PUNTO DE RECUPERACIÓN ANTE DESASTRES </v>
      </c>
      <c r="D30" s="243">
        <f>'ANALISIS DEL RIESGO'!D30</f>
        <v>3</v>
      </c>
      <c r="E30" s="243">
        <f>'ANALISIS DEL RIESGO'!E30</f>
        <v>3</v>
      </c>
      <c r="F30" s="243" t="s">
        <v>17</v>
      </c>
      <c r="G30" s="243" t="str">
        <f t="shared" si="0"/>
        <v>ZONA DE RIESGO ALTA</v>
      </c>
      <c r="H30" s="243"/>
      <c r="I30" s="243">
        <v>3</v>
      </c>
      <c r="J30" s="243">
        <v>3</v>
      </c>
      <c r="K30" s="243" t="s">
        <v>17</v>
      </c>
      <c r="L30" s="243" t="str">
        <f t="shared" si="1"/>
        <v>ZONA DE RIESGO ALTA</v>
      </c>
      <c r="M30" s="101" t="str">
        <f t="shared" si="2"/>
        <v>Reducir el Riesgo, Evitar, Compartir o Transferir el Riesgo</v>
      </c>
      <c r="N30" s="38"/>
      <c r="O30" s="38"/>
      <c r="P30" s="38"/>
      <c r="Q30" s="38"/>
    </row>
    <row r="31" spans="1:17" ht="57.75" customHeight="1" thickBot="1" thickTop="1">
      <c r="A31" s="82" t="str">
        <f>'ANALISIS DEL RIESGO'!A31</f>
        <v>CI01113-P</v>
      </c>
      <c r="B31" s="82" t="str">
        <f>'ANALISIS DEL RIESGO'!B31</f>
        <v>MEDICION Y MEJORA</v>
      </c>
      <c r="C31" s="82" t="str">
        <f>'ANALISIS DEL RIESGO'!C31</f>
        <v>NO DAR DIFUSION OPORTUNA DE LOS PROCEDIMIENTOS A LOS FUNCIONARIOS DE LA ENTIDAD</v>
      </c>
      <c r="D31" s="82">
        <f>'ANALISIS DEL RIESGO'!D31</f>
        <v>3</v>
      </c>
      <c r="E31" s="82">
        <f>'ANALISIS DEL RIESGO'!E31</f>
        <v>1</v>
      </c>
      <c r="F31" s="82" t="s">
        <v>15</v>
      </c>
      <c r="G31" s="82" t="str">
        <f t="shared" si="0"/>
        <v>ZONA DE RIESGO BAJA</v>
      </c>
      <c r="H31" s="82"/>
      <c r="I31" s="82">
        <f>D31</f>
        <v>3</v>
      </c>
      <c r="J31" s="82">
        <f>E31</f>
        <v>1</v>
      </c>
      <c r="K31" s="82" t="s">
        <v>15</v>
      </c>
      <c r="L31" s="82" t="str">
        <f t="shared" si="1"/>
        <v>ZONA DE RIESGO BAJA</v>
      </c>
      <c r="M31" s="101" t="str">
        <f t="shared" si="2"/>
        <v>Asumir el Riesgo</v>
      </c>
      <c r="N31" s="125"/>
      <c r="O31" s="125"/>
      <c r="P31" s="125"/>
      <c r="Q31" s="125"/>
    </row>
    <row r="32" spans="1:17" ht="60.75" customHeight="1" thickBot="1" thickTop="1">
      <c r="A32" s="82" t="str">
        <f>'ANALISIS DEL RIESGO'!A32</f>
        <v>CA06213-P
CA07814-P</v>
      </c>
      <c r="B32" s="82" t="str">
        <f>'ANALISIS DEL RIESGO'!B32</f>
        <v>MEDICION Y MEJORA</v>
      </c>
      <c r="C32" s="82" t="str">
        <f>'ANALISIS DEL RIESGO'!C32</f>
        <v>DEBILIDADES EN LA MEDICION DEL PROCESO </v>
      </c>
      <c r="D32" s="82">
        <f>'ANALISIS DEL RIESGO'!D32</f>
        <v>4</v>
      </c>
      <c r="E32" s="82">
        <f>'ANALISIS DEL RIESGO'!E32</f>
        <v>1</v>
      </c>
      <c r="F32" s="82" t="s">
        <v>16</v>
      </c>
      <c r="G32" s="82" t="str">
        <f t="shared" si="0"/>
        <v>ZONA DE RIESGO MODERADA</v>
      </c>
      <c r="H32" s="82"/>
      <c r="I32" s="82">
        <v>3</v>
      </c>
      <c r="J32" s="82">
        <f>E32</f>
        <v>1</v>
      </c>
      <c r="K32" s="82" t="s">
        <v>15</v>
      </c>
      <c r="L32" s="82" t="str">
        <f t="shared" si="1"/>
        <v>ZONA DE RIESGO BAJA</v>
      </c>
      <c r="M32" s="101" t="str">
        <f t="shared" si="2"/>
        <v>Asumir el Riesgo</v>
      </c>
      <c r="N32" s="125"/>
      <c r="O32" s="125"/>
      <c r="P32" s="125"/>
      <c r="Q32" s="125"/>
    </row>
    <row r="33" spans="1:17" ht="60.75" customHeight="1" thickBot="1" thickTop="1">
      <c r="A33" s="82" t="str">
        <f>'ANALISIS DEL RIESGO'!A33</f>
        <v>CA07714-P</v>
      </c>
      <c r="B33" s="82" t="str">
        <f>'ANALISIS DEL RIESGO'!B33</f>
        <v>MEDICION Y MEJORA</v>
      </c>
      <c r="C33" s="82" t="str">
        <f>'ANALISIS DEL RIESGO'!C33</f>
        <v>POSIBLE UTILIZACION DE FORMATOS INCORRECTOS POR PARTE DE LOS FUNCIONARIOS DE LA ENTIDAD</v>
      </c>
      <c r="D33" s="82">
        <f>'ANALISIS DEL RIESGO'!D33</f>
        <v>3</v>
      </c>
      <c r="E33" s="82">
        <f>'ANALISIS DEL RIESGO'!E33</f>
        <v>3</v>
      </c>
      <c r="F33" s="82" t="s">
        <v>16</v>
      </c>
      <c r="G33" s="82" t="str">
        <f t="shared" si="0"/>
        <v>ZONA DE RIESGO MODERADA</v>
      </c>
      <c r="H33" s="82"/>
      <c r="I33" s="82">
        <f>D33</f>
        <v>3</v>
      </c>
      <c r="J33" s="82">
        <f>E33</f>
        <v>3</v>
      </c>
      <c r="K33" s="82" t="s">
        <v>16</v>
      </c>
      <c r="L33" s="82" t="str">
        <f t="shared" si="1"/>
        <v>ZONA DE RIESGO MODERADA</v>
      </c>
      <c r="M33" s="101" t="str">
        <f t="shared" si="2"/>
        <v>Asumir el Riesgo, Reducir el Riesgo</v>
      </c>
      <c r="N33" s="125"/>
      <c r="O33" s="125"/>
      <c r="P33" s="125"/>
      <c r="Q33" s="125"/>
    </row>
    <row r="34" spans="1:17" ht="72" customHeight="1" thickBot="1" thickTop="1">
      <c r="A34" s="82" t="str">
        <f>'ANALISIS DEL RIESGO'!A34</f>
        <v>CI03215-P</v>
      </c>
      <c r="B34" s="82" t="str">
        <f>'ANALISIS DEL RIESGO'!B34</f>
        <v>MEDICION Y MEJORA</v>
      </c>
      <c r="C34" s="82" t="str">
        <f>'ANALISIS DEL RIESGO'!C34</f>
        <v>ERROR EN LA PUBLICACIÓN DE LOS DOCUMENTOS DEL SIG </v>
      </c>
      <c r="D34" s="82">
        <f>'ANALISIS DEL RIESGO'!D34</f>
        <v>4</v>
      </c>
      <c r="E34" s="82">
        <f>'ANALISIS DEL RIESGO'!E34</f>
        <v>3</v>
      </c>
      <c r="F34" s="82" t="s">
        <v>17</v>
      </c>
      <c r="G34" s="82" t="str">
        <f t="shared" si="0"/>
        <v>ZONA DE RIESGO ALTA</v>
      </c>
      <c r="H34" s="82"/>
      <c r="I34" s="82">
        <v>2</v>
      </c>
      <c r="J34" s="82">
        <v>3</v>
      </c>
      <c r="K34" s="82" t="s">
        <v>16</v>
      </c>
      <c r="L34" s="82" t="str">
        <f t="shared" si="1"/>
        <v>ZONA DE RIESGO MODERADA</v>
      </c>
      <c r="M34" s="101" t="str">
        <f t="shared" si="2"/>
        <v>Asumir el Riesgo, Reducir el Riesgo</v>
      </c>
      <c r="N34" s="125"/>
      <c r="O34" s="125"/>
      <c r="P34" s="125"/>
      <c r="Q34" s="125"/>
    </row>
    <row r="35" spans="1:17" ht="72" customHeight="1" thickBot="1" thickTop="1">
      <c r="A35" s="82" t="str">
        <f>'ANALISIS DEL RIESGO'!A35</f>
        <v>CA00417-P</v>
      </c>
      <c r="B35" s="82" t="str">
        <f>'ANALISIS DEL RIESGO'!B35</f>
        <v>MEDICION Y MEJORA</v>
      </c>
      <c r="C35" s="82" t="str">
        <f>'ANALISIS DEL RIESGO'!C35</f>
        <v>QUE SE DE APLICABILIDAD A LAS NORMAS DEROGADAS </v>
      </c>
      <c r="D35" s="82">
        <f>'ANALISIS DEL RIESGO'!D35</f>
        <v>3</v>
      </c>
      <c r="E35" s="82">
        <f>'ANALISIS DEL RIESGO'!E35</f>
        <v>2</v>
      </c>
      <c r="F35" s="82" t="s">
        <v>16</v>
      </c>
      <c r="G35" s="82" t="str">
        <f t="shared" si="0"/>
        <v>ZONA DE RIESGO MODERADA</v>
      </c>
      <c r="H35" s="82" t="s">
        <v>499</v>
      </c>
      <c r="I35" s="82">
        <v>2</v>
      </c>
      <c r="J35" s="82">
        <v>3</v>
      </c>
      <c r="K35" s="82" t="s">
        <v>16</v>
      </c>
      <c r="L35" s="82" t="str">
        <f t="shared" si="1"/>
        <v>ZONA DE RIESGO MODERADA</v>
      </c>
      <c r="M35" s="101" t="str">
        <f t="shared" si="2"/>
        <v>Asumir el Riesgo, Reducir el Riesgo</v>
      </c>
      <c r="N35" s="125"/>
      <c r="O35" s="125"/>
      <c r="P35" s="125"/>
      <c r="Q35" s="125"/>
    </row>
    <row r="36" spans="1:17" ht="72" customHeight="1" thickBot="1" thickTop="1">
      <c r="A36" s="82" t="str">
        <f>'ANALISIS DEL RIESGO'!A36</f>
        <v>CA00517-P</v>
      </c>
      <c r="B36" s="82" t="str">
        <f>'ANALISIS DEL RIESGO'!B36</f>
        <v>MEDICION Y MEJORA</v>
      </c>
      <c r="C36" s="82" t="str">
        <f>'ANALISIS DEL RIESGO'!C36</f>
        <v>QUE NO SE ESTÉ MEJORANDO CONTINUAMENTE EL SISTEMA </v>
      </c>
      <c r="D36" s="82">
        <f>'ANALISIS DEL RIESGO'!D36</f>
        <v>4</v>
      </c>
      <c r="E36" s="82">
        <f>'ANALISIS DEL RIESGO'!E36</f>
        <v>3</v>
      </c>
      <c r="F36" s="82" t="s">
        <v>17</v>
      </c>
      <c r="G36" s="82" t="str">
        <f t="shared" si="0"/>
        <v>ZONA DE RIESGO ALTA</v>
      </c>
      <c r="H36" s="82"/>
      <c r="I36" s="82">
        <v>3</v>
      </c>
      <c r="J36" s="82">
        <v>2</v>
      </c>
      <c r="K36" s="82" t="s">
        <v>16</v>
      </c>
      <c r="L36" s="82" t="str">
        <f t="shared" si="1"/>
        <v>ZONA DE RIESGO MODERADA</v>
      </c>
      <c r="M36" s="101" t="str">
        <f t="shared" si="2"/>
        <v>Asumir el Riesgo, Reducir el Riesgo</v>
      </c>
      <c r="N36" s="125"/>
      <c r="O36" s="125"/>
      <c r="P36" s="125"/>
      <c r="Q36" s="125"/>
    </row>
    <row r="37" spans="1:17" ht="72" customHeight="1" thickBot="1" thickTop="1">
      <c r="A37" s="82" t="str">
        <f>'ANALISIS DEL RIESGO'!A37</f>
        <v>CA00617-P</v>
      </c>
      <c r="B37" s="82" t="str">
        <f>'ANALISIS DEL RIESGO'!B37</f>
        <v>MEDICION Y MEJORA</v>
      </c>
      <c r="C37" s="82" t="str">
        <f>'ANALISIS DEL RIESGO'!C37</f>
        <v>QUE NO SE CUENTE CON LOS INDICADORES ADECUADOS PARA MEDIR LA GESTIÓN DEL PROCESO </v>
      </c>
      <c r="D37" s="82">
        <f>'ANALISIS DEL RIESGO'!D37</f>
        <v>4</v>
      </c>
      <c r="E37" s="82">
        <f>'ANALISIS DEL RIESGO'!E37</f>
        <v>3</v>
      </c>
      <c r="F37" s="82" t="s">
        <v>17</v>
      </c>
      <c r="G37" s="82" t="str">
        <f t="shared" si="0"/>
        <v>ZONA DE RIESGO ALTA</v>
      </c>
      <c r="H37" s="82"/>
      <c r="I37" s="82">
        <v>3</v>
      </c>
      <c r="J37" s="82">
        <v>2</v>
      </c>
      <c r="K37" s="82" t="s">
        <v>16</v>
      </c>
      <c r="L37" s="82" t="str">
        <f t="shared" si="1"/>
        <v>ZONA DE RIESGO MODERADA</v>
      </c>
      <c r="M37" s="101" t="str">
        <f t="shared" si="2"/>
        <v>Asumir el Riesgo, Reducir el Riesgo</v>
      </c>
      <c r="N37" s="125"/>
      <c r="O37" s="125"/>
      <c r="P37" s="125"/>
      <c r="Q37" s="125"/>
    </row>
    <row r="38" spans="1:17" ht="72" customHeight="1" thickBot="1" thickTop="1">
      <c r="A38" s="82" t="str">
        <f>'ANALISIS DEL RIESGO'!A38</f>
        <v>CA00717-P</v>
      </c>
      <c r="B38" s="82" t="str">
        <f>'ANALISIS DEL RIESGO'!B38</f>
        <v>MEDICION Y MEJORA</v>
      </c>
      <c r="C38" s="82" t="str">
        <f>'ANALISIS DEL RIESGO'!C38</f>
        <v>QUE NO SE MIDA DE MANERA ADECUADA LA CONFORMIDAD DEL SISTEMA DE GESTIÓN </v>
      </c>
      <c r="D38" s="82">
        <f>'ANALISIS DEL RIESGO'!D38</f>
        <v>4</v>
      </c>
      <c r="E38" s="82">
        <f>'ANALISIS DEL RIESGO'!E38</f>
        <v>3</v>
      </c>
      <c r="F38" s="82" t="s">
        <v>17</v>
      </c>
      <c r="G38" s="82" t="str">
        <f t="shared" si="0"/>
        <v>ZONA DE RIESGO ALTA</v>
      </c>
      <c r="H38" s="82"/>
      <c r="I38" s="82">
        <v>3</v>
      </c>
      <c r="J38" s="82">
        <v>2</v>
      </c>
      <c r="K38" s="82" t="s">
        <v>16</v>
      </c>
      <c r="L38" s="82" t="str">
        <f t="shared" si="1"/>
        <v>ZONA DE RIESGO MODERADA</v>
      </c>
      <c r="M38" s="101" t="str">
        <f t="shared" si="2"/>
        <v>Asumir el Riesgo, Reducir el Riesgo</v>
      </c>
      <c r="N38" s="125"/>
      <c r="O38" s="125"/>
      <c r="P38" s="125"/>
      <c r="Q38" s="125"/>
    </row>
    <row r="39" spans="1:17" ht="125.25" customHeight="1" thickBot="1" thickTop="1">
      <c r="A39" s="142" t="str">
        <f>'ANALISIS DEL RIESGO'!A39</f>
        <v>CI02615-P</v>
      </c>
      <c r="B39" s="142" t="str">
        <f>'ANALISIS DEL RIESGO'!B39</f>
        <v>GESTIÓN DE TALENTO HUMANO</v>
      </c>
      <c r="C39" s="142" t="str">
        <f>'ANALISIS DEL RIESGO'!C39</f>
        <v>No cumplir con el 100% de las responsabilidades del patrono respecto de brindar capacitaciones a los trabajadores, con el fin de garantizar las condiciones físico mental y social; evitar incidentes, accidentes y prevenir posibles enfermedades laborales.</v>
      </c>
      <c r="D39" s="142">
        <f>'ANALISIS DEL RIESGO'!D39</f>
        <v>2</v>
      </c>
      <c r="E39" s="142">
        <f>'ANALISIS DEL RIESGO'!E39</f>
        <v>3</v>
      </c>
      <c r="F39" s="142" t="s">
        <v>17</v>
      </c>
      <c r="G39" s="204" t="str">
        <f t="shared" si="0"/>
        <v>ZONA DE RIESGO ALTA</v>
      </c>
      <c r="H39" s="146" t="s">
        <v>278</v>
      </c>
      <c r="I39" s="142">
        <v>1</v>
      </c>
      <c r="J39" s="142">
        <v>2</v>
      </c>
      <c r="K39" s="142" t="s">
        <v>15</v>
      </c>
      <c r="L39" s="142" t="str">
        <f t="shared" si="1"/>
        <v>ZONA DE RIESGO BAJA</v>
      </c>
      <c r="M39" s="101" t="str">
        <f t="shared" si="2"/>
        <v>Asumir el Riesgo</v>
      </c>
      <c r="N39" s="141"/>
      <c r="O39" s="141"/>
      <c r="P39" s="141"/>
      <c r="Q39" s="141"/>
    </row>
    <row r="40" spans="1:17" s="294" customFormat="1" ht="126" customHeight="1" thickBot="1" thickTop="1">
      <c r="A40" s="142" t="str">
        <f>'ANALISIS DEL RIESGO'!A40</f>
        <v>CA00817-P</v>
      </c>
      <c r="B40" s="142" t="str">
        <f>'ANALISIS DEL RIESGO'!B40</f>
        <v>GESTIÓN DE TALENTO HUMANO</v>
      </c>
      <c r="C40" s="142" t="str">
        <f>'ANALISIS DEL RIESGO'!C40</f>
        <v>Posible perdida  y manipulación inadecuada de los registros de la gestión del proceso, por no mantener foliados el 100% de los documentos a cerrar cada vigencia.</v>
      </c>
      <c r="D40" s="142">
        <f>'ANALISIS DEL RIESGO'!D40</f>
        <v>2</v>
      </c>
      <c r="E40" s="142">
        <f>'ANALISIS DEL RIESGO'!E40</f>
        <v>3</v>
      </c>
      <c r="F40" s="142" t="s">
        <v>16</v>
      </c>
      <c r="G40" s="142" t="str">
        <f t="shared" si="0"/>
        <v>ZONA DE RIESGO MODERADA</v>
      </c>
      <c r="H40" s="143" t="s">
        <v>460</v>
      </c>
      <c r="I40" s="142">
        <v>1</v>
      </c>
      <c r="J40" s="142">
        <v>2</v>
      </c>
      <c r="K40" s="142" t="s">
        <v>15</v>
      </c>
      <c r="L40" s="142" t="str">
        <f t="shared" si="1"/>
        <v>ZONA DE RIESGO BAJA</v>
      </c>
      <c r="M40" s="101" t="str">
        <f t="shared" si="2"/>
        <v>Asumir el Riesgo</v>
      </c>
      <c r="N40" s="213"/>
      <c r="O40" s="213"/>
      <c r="P40" s="213"/>
      <c r="Q40" s="213"/>
    </row>
    <row r="41" spans="1:17" s="294" customFormat="1" ht="126" customHeight="1" thickBot="1" thickTop="1">
      <c r="A41" s="142" t="str">
        <f>'ANALISIS DEL RIESGO'!A41</f>
        <v>CA00917-P</v>
      </c>
      <c r="B41" s="142" t="str">
        <f>'ANALISIS DEL RIESGO'!B41</f>
        <v>GESTIÓN DE TALENTO HUMANO</v>
      </c>
      <c r="C41" s="142" t="str">
        <f>'ANALISIS DEL RIESGO'!C41</f>
        <v>Declaración de  una No conformidad mayor  a la entidad por parte de el ente certificador, por el uso inadecuado del su LOGO.</v>
      </c>
      <c r="D41" s="142">
        <f>'ANALISIS DEL RIESGO'!D41</f>
        <v>1</v>
      </c>
      <c r="E41" s="142">
        <f>'ANALISIS DEL RIESGO'!E41</f>
        <v>3</v>
      </c>
      <c r="F41" s="142" t="s">
        <v>16</v>
      </c>
      <c r="G41" s="142" t="str">
        <f>IF(F41="B",$N$1,IF(F41="M",$O$1,IF(F41="A",$P$1,IF(F41="E",$Q$1,"0"))))</f>
        <v>ZONA DE RIESGO MODERADA</v>
      </c>
      <c r="H41" s="143" t="s">
        <v>470</v>
      </c>
      <c r="I41" s="142">
        <v>1</v>
      </c>
      <c r="J41" s="142">
        <v>2</v>
      </c>
      <c r="K41" s="142" t="s">
        <v>15</v>
      </c>
      <c r="L41" s="142" t="str">
        <f>IF(K41="B",$N$1,IF(K41="M",$O$1,IF(K41="A",$P$1,IF(K41="E",$Q$1,"0"))))</f>
        <v>ZONA DE RIESGO BAJA</v>
      </c>
      <c r="M41" s="101" t="str">
        <f t="shared" si="2"/>
        <v>Asumir el Riesgo</v>
      </c>
      <c r="N41" s="213"/>
      <c r="O41" s="213"/>
      <c r="P41" s="213"/>
      <c r="Q41" s="213"/>
    </row>
    <row r="42" spans="1:17" s="294" customFormat="1" ht="126" customHeight="1" thickBot="1" thickTop="1">
      <c r="A42" s="142" t="str">
        <f>'ANALISIS DEL RIESGO'!A42</f>
        <v>CA01017-P</v>
      </c>
      <c r="B42" s="142" t="str">
        <f>'ANALISIS DEL RIESGO'!B42</f>
        <v>GESTIÓN DE TALENTO HUMANO</v>
      </c>
      <c r="C42" s="142" t="str">
        <f>'ANALISIS DEL RIESGO'!C42</f>
        <v>No contar con los conocimiento necesario para el desempeño de las funciones de un cargo, por falta de una adecuada inducción específica.</v>
      </c>
      <c r="D42" s="142">
        <f>'ANALISIS DEL RIESGO'!D42</f>
        <v>1</v>
      </c>
      <c r="E42" s="142">
        <f>'ANALISIS DEL RIESGO'!E42</f>
        <v>3</v>
      </c>
      <c r="F42" s="142" t="s">
        <v>16</v>
      </c>
      <c r="G42" s="142" t="str">
        <f>IF(F42="B",$N$1,IF(F42="M",$O$1,IF(F42="A",$P$1,IF(F42="E",$Q$1,"0"))))</f>
        <v>ZONA DE RIESGO MODERADA</v>
      </c>
      <c r="H42" s="143" t="s">
        <v>477</v>
      </c>
      <c r="I42" s="142">
        <v>1</v>
      </c>
      <c r="J42" s="142">
        <v>3</v>
      </c>
      <c r="K42" s="142" t="s">
        <v>16</v>
      </c>
      <c r="L42" s="142" t="str">
        <f>IF(K42="B",$N$1,IF(K42="M",$O$1,IF(K42="A",$P$1,IF(K42="E",$Q$1,"0"))))</f>
        <v>ZONA DE RIESGO MODERADA</v>
      </c>
      <c r="M42" s="101" t="str">
        <f t="shared" si="2"/>
        <v>Asumir el Riesgo, Reducir el Riesgo</v>
      </c>
      <c r="N42" s="213"/>
      <c r="O42" s="213"/>
      <c r="P42" s="213"/>
      <c r="Q42" s="213"/>
    </row>
    <row r="43" spans="1:17" s="294" customFormat="1" ht="126" customHeight="1" thickBot="1" thickTop="1">
      <c r="A43" s="142" t="str">
        <f>'ANALISIS DEL RIESGO'!A43</f>
        <v>CI00917-P</v>
      </c>
      <c r="B43" s="142" t="str">
        <f>'ANALISIS DEL RIESGO'!B43</f>
        <v>GESTIÓN DE TALENTO HUMANO</v>
      </c>
      <c r="C43" s="142" t="str">
        <f>'ANALISIS DEL RIESGO'!C43</f>
        <v>Dificultades en el proceso de adaptaciòn a la Entidad del funcionario recièn vinculado, por suministro de informaciòn institucional desactualizada durante su proceso de inducciòn General.</v>
      </c>
      <c r="D43" s="142">
        <f>'ANALISIS DEL RIESGO'!D43</f>
        <v>3</v>
      </c>
      <c r="E43" s="142">
        <f>'ANALISIS DEL RIESGO'!E43</f>
        <v>2</v>
      </c>
      <c r="F43" s="142" t="s">
        <v>16</v>
      </c>
      <c r="G43" s="142" t="str">
        <f>IF(F43="B",$N$1,IF(F43="M",$O$1,IF(F43="A",$P$1,IF(F43="E",$Q$1,"0"))))</f>
        <v>ZONA DE RIESGO MODERADA</v>
      </c>
      <c r="H43" s="143" t="s">
        <v>647</v>
      </c>
      <c r="I43" s="142">
        <v>3</v>
      </c>
      <c r="J43" s="142">
        <v>2</v>
      </c>
      <c r="K43" s="142"/>
      <c r="L43" s="142"/>
      <c r="M43" s="101"/>
      <c r="N43" s="213"/>
      <c r="O43" s="213"/>
      <c r="P43" s="213"/>
      <c r="Q43" s="213"/>
    </row>
    <row r="44" spans="1:17" s="294" customFormat="1" ht="126" customHeight="1" thickBot="1" thickTop="1">
      <c r="A44" s="142" t="str">
        <f>'ANALISIS DEL RIESGO'!A44</f>
        <v>CI01017-P</v>
      </c>
      <c r="B44" s="142" t="str">
        <f>'ANALISIS DEL RIESGO'!B44</f>
        <v>GESTIÓN DE TALENTO HUMANO</v>
      </c>
      <c r="C44" s="142" t="str">
        <f>'ANALISIS DEL RIESGO'!C44</f>
        <v>Incumplimiento de las decisiones proferidas por la Administraciòn de la Entidad, por parte de los funcionarios.</v>
      </c>
      <c r="D44" s="142">
        <f>'ANALISIS DEL RIESGO'!D44</f>
        <v>1</v>
      </c>
      <c r="E44" s="142">
        <f>'ANALISIS DEL RIESGO'!E44</f>
        <v>3</v>
      </c>
      <c r="F44" s="142" t="s">
        <v>16</v>
      </c>
      <c r="G44" s="142" t="str">
        <f>IF(F44="B",$N$1,IF(F44="M",$O$1,IF(F44="A",$P$1,IF(F44="E",$Q$1,"0"))))</f>
        <v>ZONA DE RIESGO MODERADA</v>
      </c>
      <c r="H44" s="143" t="s">
        <v>648</v>
      </c>
      <c r="I44" s="142">
        <v>1</v>
      </c>
      <c r="J44" s="142">
        <v>3</v>
      </c>
      <c r="K44" s="142"/>
      <c r="L44" s="142"/>
      <c r="M44" s="101"/>
      <c r="N44" s="213"/>
      <c r="O44" s="213"/>
      <c r="P44" s="213"/>
      <c r="Q44" s="213"/>
    </row>
    <row r="45" spans="1:17" ht="54.75" customHeight="1" thickBot="1" thickTop="1">
      <c r="A45" s="89" t="str">
        <f>'ANALISIS DEL RIESGO'!A45</f>
        <v>CI04115-P</v>
      </c>
      <c r="B45" s="89" t="str">
        <f>'ANALISIS DEL RIESGO'!B45</f>
        <v>GESTION DOCUMENTAL</v>
      </c>
      <c r="C45" s="89" t="str">
        <f>'ANALISIS DEL RIESGO'!C45</f>
        <v>POSIBLE DEMORA EN LA CREACIÓN DE LOS EXPEDIENTES VIRTUALES </v>
      </c>
      <c r="D45" s="89">
        <f>'ANALISIS DEL RIESGO'!D45</f>
        <v>3</v>
      </c>
      <c r="E45" s="89">
        <f>'ANALISIS DEL RIESGO'!E45</f>
        <v>3</v>
      </c>
      <c r="F45" s="89" t="s">
        <v>17</v>
      </c>
      <c r="G45" s="89" t="str">
        <f aca="true" t="shared" si="3" ref="G45:G58">IF(F45="B",$N$1,IF(F45="M",$O$1,IF(F45="A",$P$1,IF(F45="E",$Q$1,"0"))))</f>
        <v>ZONA DE RIESGO ALTA</v>
      </c>
      <c r="H45" s="89"/>
      <c r="I45" s="89">
        <v>2</v>
      </c>
      <c r="J45" s="89">
        <v>2</v>
      </c>
      <c r="K45" s="89" t="s">
        <v>15</v>
      </c>
      <c r="L45" s="89" t="str">
        <f>IF(K45="B",$N$1,IF(K45="M",$O$1,IF(K45="A",$P$1,IF(K45="E",$Q$1,"0"))))</f>
        <v>ZONA DE RIESGO BAJA</v>
      </c>
      <c r="M45" s="101" t="str">
        <f t="shared" si="2"/>
        <v>Asumir el Riesgo</v>
      </c>
      <c r="N45" s="161"/>
      <c r="O45" s="85"/>
      <c r="P45" s="85"/>
      <c r="Q45" s="85"/>
    </row>
    <row r="46" spans="1:17" ht="54.75" customHeight="1" thickBot="1" thickTop="1">
      <c r="A46" s="89" t="str">
        <f>'ANALISIS DEL RIESGO'!A46</f>
        <v>CA01617-P</v>
      </c>
      <c r="B46" s="89" t="str">
        <f>'ANALISIS DEL RIESGO'!B46</f>
        <v>GESTION DOCUMENTAL</v>
      </c>
      <c r="C46" s="89" t="str">
        <f>'ANALISIS DEL RIESGO'!C46</f>
        <v>INCUMPLIMIENTO A LA NORMA NTCGP:1000 NUMERAL 4,2,3 CONTROL DE DOCUMENTOS </v>
      </c>
      <c r="D46" s="89">
        <f>'ANALISIS DEL RIESGO'!D46</f>
        <v>4</v>
      </c>
      <c r="E46" s="89">
        <f>'ANALISIS DEL RIESGO'!E46</f>
        <v>3</v>
      </c>
      <c r="F46" s="89" t="s">
        <v>17</v>
      </c>
      <c r="G46" s="89" t="str">
        <f t="shared" si="3"/>
        <v>ZONA DE RIESGO ALTA</v>
      </c>
      <c r="H46" s="89"/>
      <c r="I46" s="89"/>
      <c r="J46" s="89"/>
      <c r="K46" s="89"/>
      <c r="L46" s="89" t="str">
        <f>IF(K46="B",$N$1,IF(K46="M",$O$1,IF(K46="A",$P$1,IF(K46="E",$Q$1,"0"))))</f>
        <v>0</v>
      </c>
      <c r="M46" s="101" t="str">
        <f t="shared" si="2"/>
        <v>0</v>
      </c>
      <c r="N46" s="161"/>
      <c r="O46" s="85"/>
      <c r="P46" s="85"/>
      <c r="Q46" s="85"/>
    </row>
    <row r="47" spans="1:17" ht="54.75" customHeight="1" thickBot="1" thickTop="1">
      <c r="A47" s="89" t="str">
        <f>'ANALISIS DEL RIESGO'!A47</f>
        <v>CI00817-P</v>
      </c>
      <c r="B47" s="89" t="str">
        <f>'ANALISIS DEL RIESGO'!B47</f>
        <v>GESTION DOCUMENTAL</v>
      </c>
      <c r="C47" s="89" t="str">
        <f>'ANALISIS DEL RIESGO'!C47</f>
        <v>DETERIORO DE LOS DOCUMENTOS DE ARCHIVO, PAPEL,FOTOGRAFIAS,MAGNETICO.  </v>
      </c>
      <c r="D47" s="89">
        <f>'ANALISIS DEL RIESGO'!D47</f>
        <v>4</v>
      </c>
      <c r="E47" s="89">
        <f>'ANALISIS DEL RIESGO'!E47</f>
        <v>3</v>
      </c>
      <c r="F47" s="89" t="s">
        <v>17</v>
      </c>
      <c r="G47" s="89" t="str">
        <f t="shared" si="3"/>
        <v>ZONA DE RIESGO ALTA</v>
      </c>
      <c r="H47" s="89"/>
      <c r="I47" s="89">
        <v>2</v>
      </c>
      <c r="J47" s="89">
        <v>2</v>
      </c>
      <c r="K47" s="89" t="s">
        <v>15</v>
      </c>
      <c r="L47" s="89" t="str">
        <f>IF(K47="B",$N$1,IF(K47="M",$O$1,IF(K47="A",$P$1,IF(K47="E",$Q$1,"0"))))</f>
        <v>ZONA DE RIESGO BAJA</v>
      </c>
      <c r="M47" s="101" t="str">
        <f t="shared" si="2"/>
        <v>Asumir el Riesgo</v>
      </c>
      <c r="N47" s="161"/>
      <c r="O47" s="85"/>
      <c r="P47" s="85"/>
      <c r="Q47" s="85"/>
    </row>
    <row r="48" spans="1:17" ht="58.5" customHeight="1" thickBot="1" thickTop="1">
      <c r="A48" s="168" t="str">
        <f>'ANALISIS DEL RIESGO'!A48</f>
        <v>CA01217-P</v>
      </c>
      <c r="B48" s="168" t="str">
        <f>'ANALISIS DEL RIESGO'!B48</f>
        <v>ATENCIÓN AL CIUDADANO</v>
      </c>
      <c r="C48" s="168" t="str">
        <f>'ANALISIS DEL RIESGO'!C48</f>
        <v>POSIBLE INCUMPLIMIENTO EN LA IMPLEMENTACION DE LOS REQUISITOS  DE LA NORMA DEL SISTEMA DE GESTIÓN </v>
      </c>
      <c r="D48" s="168">
        <f>'ANALISIS DEL RIESGO'!D48</f>
        <v>4</v>
      </c>
      <c r="E48" s="168">
        <f>'ANALISIS DEL RIESGO'!E48</f>
        <v>3</v>
      </c>
      <c r="F48" s="168" t="s">
        <v>17</v>
      </c>
      <c r="G48" s="168" t="str">
        <f t="shared" si="3"/>
        <v>ZONA DE RIESGO ALTA</v>
      </c>
      <c r="H48" s="168" t="s">
        <v>428</v>
      </c>
      <c r="I48" s="168"/>
      <c r="J48" s="168"/>
      <c r="K48" s="168"/>
      <c r="L48" s="168"/>
      <c r="M48" s="101" t="str">
        <f t="shared" si="2"/>
        <v>0</v>
      </c>
      <c r="N48" s="171"/>
      <c r="O48" s="132"/>
      <c r="P48" s="132"/>
      <c r="Q48" s="132"/>
    </row>
    <row r="49" spans="1:17" ht="116.25" customHeight="1" thickBot="1" thickTop="1">
      <c r="A49" s="168" t="str">
        <f>'ANALISIS DEL RIESGO'!A49</f>
        <v>CA01317-P</v>
      </c>
      <c r="B49" s="168" t="str">
        <f>'ANALISIS DEL RIESGO'!B49</f>
        <v>ATENCIÓN AL CIUDADANO</v>
      </c>
      <c r="C49" s="168" t="str">
        <f>'ANALISIS DEL RIESGO'!C49</f>
        <v>INCREMENTO EN EL NÚMERO DE PQRSD A NIVEL NACIONAL </v>
      </c>
      <c r="D49" s="168">
        <f>'ANALISIS DEL RIESGO'!D49</f>
        <v>4</v>
      </c>
      <c r="E49" s="168">
        <f>'ANALISIS DEL RIESGO'!E49</f>
        <v>3</v>
      </c>
      <c r="F49" s="168" t="s">
        <v>17</v>
      </c>
      <c r="G49" s="168" t="str">
        <f t="shared" si="3"/>
        <v>ZONA DE RIESGO ALTA</v>
      </c>
      <c r="H49" s="168" t="s">
        <v>423</v>
      </c>
      <c r="I49" s="168"/>
      <c r="J49" s="168"/>
      <c r="K49" s="168"/>
      <c r="L49" s="168"/>
      <c r="M49" s="101" t="str">
        <f t="shared" si="2"/>
        <v>0</v>
      </c>
      <c r="N49" s="171"/>
      <c r="O49" s="132"/>
      <c r="P49" s="132"/>
      <c r="Q49" s="132"/>
    </row>
    <row r="50" spans="1:17" ht="62.25" customHeight="1" thickBot="1" thickTop="1">
      <c r="A50" s="168" t="str">
        <f>'ANALISIS DEL RIESGO'!A50</f>
        <v>CA01417-P</v>
      </c>
      <c r="B50" s="168" t="str">
        <f>'ANALISIS DEL RIESGO'!B50</f>
        <v>ATENCIÓN AL CIUDADANO</v>
      </c>
      <c r="C50" s="168" t="str">
        <f>'ANALISIS DEL RIESGO'!C50</f>
        <v>INCUMPLIMIENTO CON LA GUIA DE PROTOCOLO DE ATENCIÓN AL CIUDADANO </v>
      </c>
      <c r="D50" s="168">
        <f>'ANALISIS DEL RIESGO'!D50</f>
        <v>4</v>
      </c>
      <c r="E50" s="168">
        <f>'ANALISIS DEL RIESGO'!E50</f>
        <v>3</v>
      </c>
      <c r="F50" s="168" t="s">
        <v>17</v>
      </c>
      <c r="G50" s="168" t="str">
        <f t="shared" si="3"/>
        <v>ZONA DE RIESGO ALTA</v>
      </c>
      <c r="H50" s="168" t="s">
        <v>435</v>
      </c>
      <c r="I50" s="168"/>
      <c r="J50" s="168"/>
      <c r="K50" s="168"/>
      <c r="L50" s="168"/>
      <c r="M50" s="101" t="str">
        <f t="shared" si="2"/>
        <v>0</v>
      </c>
      <c r="N50" s="171"/>
      <c r="O50" s="132"/>
      <c r="P50" s="132"/>
      <c r="Q50" s="132"/>
    </row>
    <row r="51" spans="1:17" ht="57.75" customHeight="1" thickBot="1" thickTop="1">
      <c r="A51" s="168" t="str">
        <f>'ANALISIS DEL RIESGO'!A51</f>
        <v>CA01517-P</v>
      </c>
      <c r="B51" s="168" t="str">
        <f>'ANALISIS DEL RIESGO'!B51</f>
        <v>ATENCIÓN AL CIUDADANO</v>
      </c>
      <c r="C51" s="168" t="str">
        <f>'ANALISIS DEL RIESGO'!C51</f>
        <v>QUE SE PRESENTEN PRODUCTOS Y/O SERVICIOS NO CONFORMES EN EL PROCESO </v>
      </c>
      <c r="D51" s="168">
        <f>'ANALISIS DEL RIESGO'!D51</f>
        <v>3</v>
      </c>
      <c r="E51" s="168">
        <f>'ANALISIS DEL RIESGO'!E51</f>
        <v>3</v>
      </c>
      <c r="F51" s="168" t="s">
        <v>17</v>
      </c>
      <c r="G51" s="168" t="str">
        <f t="shared" si="3"/>
        <v>ZONA DE RIESGO ALTA</v>
      </c>
      <c r="H51" s="168" t="s">
        <v>449</v>
      </c>
      <c r="I51" s="168"/>
      <c r="J51" s="168"/>
      <c r="K51" s="168"/>
      <c r="L51" s="168"/>
      <c r="M51" s="101" t="str">
        <f t="shared" si="2"/>
        <v>0</v>
      </c>
      <c r="N51" s="171"/>
      <c r="O51" s="132"/>
      <c r="P51" s="132"/>
      <c r="Q51" s="132"/>
    </row>
    <row r="52" spans="1:17" ht="79.5" customHeight="1" thickBot="1" thickTop="1">
      <c r="A52" s="41" t="str">
        <f>'ANALISIS DEL RIESGO'!A52</f>
        <v>CI00516-P</v>
      </c>
      <c r="B52" s="41" t="str">
        <f>'ANALISIS DEL RIESGO'!B52</f>
        <v>GESTIÓN DE SERVICIOS DE SALUD (BUCARAMANGA)</v>
      </c>
      <c r="C52" s="41" t="str">
        <f>'ANALISIS DEL RIESGO'!C52</f>
        <v>Que no se cumpla con la Documentación aprobada y establecida por el Sistema de Gestión de Calidad. </v>
      </c>
      <c r="D52" s="41">
        <f>'ANALISIS DEL RIESGO'!D52</f>
        <v>4</v>
      </c>
      <c r="E52" s="41">
        <f>'ANALISIS DEL RIESGO'!E52</f>
        <v>3</v>
      </c>
      <c r="F52" s="41" t="s">
        <v>17</v>
      </c>
      <c r="G52" s="41" t="str">
        <f t="shared" si="3"/>
        <v>ZONA DE RIESGO ALTA</v>
      </c>
      <c r="H52" s="41"/>
      <c r="I52" s="41">
        <v>3</v>
      </c>
      <c r="J52" s="41">
        <v>1</v>
      </c>
      <c r="K52" s="41" t="s">
        <v>15</v>
      </c>
      <c r="L52" s="41" t="str">
        <f aca="true" t="shared" si="4" ref="L52:L58">IF(K52="B",$N$1,IF(K52="M",$O$1,IF(K52="A",$P$1,IF(K52="E",$Q$1,"0"))))</f>
        <v>ZONA DE RIESGO BAJA</v>
      </c>
      <c r="M52" s="101" t="str">
        <f t="shared" si="2"/>
        <v>Asumir el Riesgo</v>
      </c>
      <c r="N52" s="176"/>
      <c r="O52" s="111"/>
      <c r="P52" s="111"/>
      <c r="Q52" s="111"/>
    </row>
    <row r="53" spans="1:17" ht="79.5" customHeight="1" thickBot="1" thickTop="1">
      <c r="A53" s="41" t="str">
        <f>'ANALISIS DEL RIESGO'!A53</f>
        <v>CI00616-P</v>
      </c>
      <c r="B53" s="41" t="str">
        <f>'ANALISIS DEL RIESGO'!B53</f>
        <v>GESTIÓN DE SERVICIOS DE SALUD ( BARRANQUILLA) </v>
      </c>
      <c r="C53" s="41" t="str">
        <f>'ANALISIS DEL RIESGO'!C53</f>
        <v>Icumplimiento de la Normatividad Archivistica </v>
      </c>
      <c r="D53" s="41">
        <f>'ANALISIS DEL RIESGO'!D53</f>
        <v>4</v>
      </c>
      <c r="E53" s="41">
        <f>'ANALISIS DEL RIESGO'!E53</f>
        <v>3</v>
      </c>
      <c r="F53" s="41" t="s">
        <v>17</v>
      </c>
      <c r="G53" s="41" t="str">
        <f t="shared" si="3"/>
        <v>ZONA DE RIESGO ALTA</v>
      </c>
      <c r="H53" s="41"/>
      <c r="I53" s="41">
        <v>3</v>
      </c>
      <c r="J53" s="41">
        <v>1</v>
      </c>
      <c r="K53" s="41" t="s">
        <v>15</v>
      </c>
      <c r="L53" s="41" t="str">
        <f t="shared" si="4"/>
        <v>ZONA DE RIESGO BAJA</v>
      </c>
      <c r="M53" s="101" t="str">
        <f t="shared" si="2"/>
        <v>Asumir el Riesgo</v>
      </c>
      <c r="N53" s="176"/>
      <c r="O53" s="111"/>
      <c r="P53" s="111"/>
      <c r="Q53" s="111"/>
    </row>
    <row r="54" spans="1:17" ht="79.5" customHeight="1" thickBot="1" thickTop="1">
      <c r="A54" s="41" t="str">
        <f>'ANALISIS DEL RIESGO'!A54</f>
        <v>CI00816-P</v>
      </c>
      <c r="B54" s="41" t="str">
        <f>'ANALISIS DEL RIESGO'!B54</f>
        <v>GESTIÓN DE SERVICIOS DE SALUD  (CARTAGENA) </v>
      </c>
      <c r="C54" s="41" t="str">
        <f>'ANALISIS DEL RIESGO'!C54</f>
        <v>Posible perdidad de la Información generada en la Oficica Cartagena</v>
      </c>
      <c r="D54" s="41">
        <f>'ANALISIS DEL RIESGO'!D54</f>
        <v>4</v>
      </c>
      <c r="E54" s="41">
        <f>'ANALISIS DEL RIESGO'!E54</f>
        <v>3</v>
      </c>
      <c r="F54" s="41" t="s">
        <v>17</v>
      </c>
      <c r="G54" s="41" t="str">
        <f>IF(F54="B",$N$1,IF(F54="M",$O$1,IF(F54="A",$P$1,IF(F54="E",$Q$1,"0"))))</f>
        <v>ZONA DE RIESGO ALTA</v>
      </c>
      <c r="H54" s="41"/>
      <c r="I54" s="41">
        <v>3</v>
      </c>
      <c r="J54" s="41">
        <v>1</v>
      </c>
      <c r="K54" s="41" t="s">
        <v>15</v>
      </c>
      <c r="L54" s="41" t="str">
        <f t="shared" si="4"/>
        <v>ZONA DE RIESGO BAJA</v>
      </c>
      <c r="M54" s="101" t="str">
        <f t="shared" si="2"/>
        <v>Asumir el Riesgo</v>
      </c>
      <c r="N54" s="176"/>
      <c r="O54" s="111"/>
      <c r="P54" s="111"/>
      <c r="Q54" s="111"/>
    </row>
    <row r="55" spans="1:17" ht="79.5" customHeight="1" thickBot="1" thickTop="1">
      <c r="A55" s="41" t="str">
        <f>'ANALISIS DEL RIESGO'!A55</f>
        <v>CI00916-P</v>
      </c>
      <c r="B55" s="41" t="str">
        <f>'ANALISIS DEL RIESGO'!B55</f>
        <v>GESTIÓN DE SERVICIOS DE SALUD  (TUMACO)  </v>
      </c>
      <c r="C55" s="41" t="str">
        <f>'ANALISIS DEL RIESGO'!C55</f>
        <v>Incumplimiento del procedimiento Elaboración de carnets de Salud </v>
      </c>
      <c r="D55" s="41">
        <f>'ANALISIS DEL RIESGO'!D55</f>
        <v>3</v>
      </c>
      <c r="E55" s="41">
        <f>'ANALISIS DEL RIESGO'!E55</f>
        <v>3</v>
      </c>
      <c r="F55" s="41" t="s">
        <v>17</v>
      </c>
      <c r="G55" s="41" t="str">
        <f>IF(F55="B",$N$1,IF(F55="M",$O$1,IF(F55="A",$P$1,IF(F55="E",$Q$1,"0"))))</f>
        <v>ZONA DE RIESGO ALTA</v>
      </c>
      <c r="H55" s="41"/>
      <c r="I55" s="41">
        <v>3</v>
      </c>
      <c r="J55" s="41">
        <v>1</v>
      </c>
      <c r="K55" s="41" t="s">
        <v>15</v>
      </c>
      <c r="L55" s="41" t="str">
        <f t="shared" si="4"/>
        <v>ZONA DE RIESGO BAJA</v>
      </c>
      <c r="M55" s="101" t="str">
        <f t="shared" si="2"/>
        <v>Asumir el Riesgo</v>
      </c>
      <c r="N55" s="176"/>
      <c r="O55" s="111"/>
      <c r="P55" s="111"/>
      <c r="Q55" s="111"/>
    </row>
    <row r="56" spans="1:17" ht="79.5" customHeight="1" thickBot="1" thickTop="1">
      <c r="A56" s="41" t="str">
        <f>'ANALISIS DEL RIESGO'!A56</f>
        <v>CA01117-P</v>
      </c>
      <c r="B56" s="41" t="str">
        <f>'ANALISIS DEL RIESGO'!B56</f>
        <v>GESTIÓN DE SERVICIOS DE SALUD</v>
      </c>
      <c r="C56" s="41" t="str">
        <f>'ANALISIS DEL RIESGO'!C56</f>
        <v>QUE NO SE CUENTE CON LOS LINEAMIENTOS DEL HACER DEL PROCESO  </v>
      </c>
      <c r="D56" s="41">
        <f>'ANALISIS DEL RIESGO'!D56</f>
        <v>3</v>
      </c>
      <c r="E56" s="41">
        <f>'ANALISIS DEL RIESGO'!E56</f>
        <v>3</v>
      </c>
      <c r="F56" s="41" t="s">
        <v>17</v>
      </c>
      <c r="G56" s="41" t="str">
        <f>IF(F56="B",$N$1,IF(F56="M",$O$1,IF(F56="A",$P$1,IF(F56="E",$Q$1,"0"))))</f>
        <v>ZONA DE RIESGO ALTA</v>
      </c>
      <c r="H56" s="41"/>
      <c r="I56" s="41">
        <v>3</v>
      </c>
      <c r="J56" s="41">
        <v>1</v>
      </c>
      <c r="K56" s="41" t="s">
        <v>15</v>
      </c>
      <c r="L56" s="41" t="str">
        <f t="shared" si="4"/>
        <v>ZONA DE RIESGO BAJA</v>
      </c>
      <c r="M56" s="101" t="str">
        <f t="shared" si="2"/>
        <v>Asumir el Riesgo</v>
      </c>
      <c r="N56" s="176"/>
      <c r="O56" s="111"/>
      <c r="P56" s="111"/>
      <c r="Q56" s="111"/>
    </row>
    <row r="57" spans="1:17" ht="79.5" customHeight="1" thickBot="1" thickTop="1">
      <c r="A57" s="82" t="str">
        <f>'ANALISIS DEL RIESGO'!A57</f>
        <v>CA08214-P</v>
      </c>
      <c r="B57" s="82" t="str">
        <f>'ANALISIS DEL RIESGO'!B57</f>
        <v>GESTION DE RECURSOS FINANCIEROS</v>
      </c>
      <c r="C57" s="82" t="str">
        <f>'ANALISIS DEL RIESGO'!C57</f>
        <v>POSIBLES INCUMPLIMIENTO A LOS PLANES INSTITUCIONALES DE LA ENTIDAD</v>
      </c>
      <c r="D57" s="82">
        <f>'ANALISIS DEL RIESGO'!D57</f>
        <v>4</v>
      </c>
      <c r="E57" s="82">
        <f>'ANALISIS DEL RIESGO'!E57</f>
        <v>1</v>
      </c>
      <c r="F57" s="82" t="s">
        <v>16</v>
      </c>
      <c r="G57" s="82" t="str">
        <f t="shared" si="3"/>
        <v>ZONA DE RIESGO MODERADA</v>
      </c>
      <c r="H57" s="82"/>
      <c r="I57" s="82">
        <v>3</v>
      </c>
      <c r="J57" s="82">
        <v>1</v>
      </c>
      <c r="K57" s="82" t="s">
        <v>15</v>
      </c>
      <c r="L57" s="82" t="str">
        <f t="shared" si="4"/>
        <v>ZONA DE RIESGO BAJA</v>
      </c>
      <c r="M57" s="101" t="str">
        <f t="shared" si="2"/>
        <v>Asumir el Riesgo</v>
      </c>
      <c r="N57" s="182"/>
      <c r="O57" s="125"/>
      <c r="P57" s="125"/>
      <c r="Q57" s="125"/>
    </row>
    <row r="58" spans="1:17" ht="79.5" customHeight="1" thickBot="1" thickTop="1">
      <c r="A58" s="82" t="str">
        <f>'ANALISIS DEL RIESGO'!A58</f>
        <v>CA05413-P</v>
      </c>
      <c r="B58" s="82" t="str">
        <f>'ANALISIS DEL RIESGO'!B58</f>
        <v>GESTION DE RECURSOS FINANCIEROS</v>
      </c>
      <c r="C58" s="82" t="str">
        <f>'ANALISIS DEL RIESGO'!C58</f>
        <v>QUE LA DOCUMENTACION DEL PROCESO NO SE RECUPERE CON OPORTUNIDAD</v>
      </c>
      <c r="D58" s="82">
        <f>'ANALISIS DEL RIESGO'!D58</f>
        <v>3</v>
      </c>
      <c r="E58" s="82">
        <f>'ANALISIS DEL RIESGO'!E58</f>
        <v>2</v>
      </c>
      <c r="F58" s="82" t="s">
        <v>16</v>
      </c>
      <c r="G58" s="82" t="str">
        <f t="shared" si="3"/>
        <v>ZONA DE RIESGO MODERADA</v>
      </c>
      <c r="H58" s="82"/>
      <c r="I58" s="82">
        <v>2</v>
      </c>
      <c r="J58" s="82">
        <v>2</v>
      </c>
      <c r="K58" s="82" t="s">
        <v>15</v>
      </c>
      <c r="L58" s="82" t="str">
        <f t="shared" si="4"/>
        <v>ZONA DE RIESGO BAJA</v>
      </c>
      <c r="M58" s="101" t="str">
        <f t="shared" si="2"/>
        <v>Asumir el Riesgo</v>
      </c>
      <c r="N58" s="182"/>
      <c r="O58" s="125"/>
      <c r="P58" s="125"/>
      <c r="Q58" s="125"/>
    </row>
    <row r="59" spans="1:17" ht="79.5" customHeight="1" thickBot="1" thickTop="1">
      <c r="A59" s="82" t="str">
        <f>'ANALISIS DEL RIESGO'!A59</f>
        <v>CA02215-P</v>
      </c>
      <c r="B59" s="82" t="str">
        <f>'ANALISIS DEL RIESGO'!B59</f>
        <v>GESTION DE RECURSOS FINANCIEROS</v>
      </c>
      <c r="C59" s="82" t="str">
        <f>'ANALISIS DEL RIESGO'!C59</f>
        <v>POSIBLE MEDICION INADECUADA DEL INDICADOR ESTRATEGICO  DEL PROCESO GESTION FINANCIERA </v>
      </c>
      <c r="D59" s="245">
        <f>'ANALISIS DEL RIESGO'!D59</f>
        <v>3</v>
      </c>
      <c r="E59" s="245">
        <f>'ANALISIS DEL RIESGO'!E59</f>
        <v>2</v>
      </c>
      <c r="F59" s="82" t="s">
        <v>16</v>
      </c>
      <c r="G59" s="82" t="str">
        <f aca="true" t="shared" si="5" ref="G59:G77">IF(F59="B",$N$1,IF(F59="M",$O$1,IF(F59="A",$P$1,IF(F59="E",$Q$1,"0"))))</f>
        <v>ZONA DE RIESGO MODERADA</v>
      </c>
      <c r="H59" s="82"/>
      <c r="I59" s="82">
        <v>2</v>
      </c>
      <c r="J59" s="82">
        <v>2</v>
      </c>
      <c r="K59" s="82" t="s">
        <v>15</v>
      </c>
      <c r="L59" s="82" t="str">
        <f aca="true" t="shared" si="6" ref="L59:L77">IF(K59="B",$N$1,IF(K59="M",$O$1,IF(K59="A",$P$1,IF(K59="E",$Q$1,"0"))))</f>
        <v>ZONA DE RIESGO BAJA</v>
      </c>
      <c r="M59" s="101" t="str">
        <f t="shared" si="2"/>
        <v>Asumir el Riesgo</v>
      </c>
      <c r="N59" s="182"/>
      <c r="O59" s="125"/>
      <c r="P59" s="125"/>
      <c r="Q59" s="125"/>
    </row>
    <row r="60" spans="1:17" ht="79.5" customHeight="1" thickBot="1" thickTop="1">
      <c r="A60" s="245" t="str">
        <f>'ANALISIS DEL RIESGO'!A60</f>
        <v>CI01117-P</v>
      </c>
      <c r="B60" s="245" t="str">
        <f>'ANALISIS DEL RIESGO'!B60</f>
        <v>GESTION DE RECURSOS FINANCIEROS (CONTABILIDAD) </v>
      </c>
      <c r="C60" s="245" t="str">
        <f>'ANALISIS DEL RIESGO'!C60</f>
        <v>QUE NO SE CUENTE CON EL DOCUMENTO FUENTE DE LA ENTIDAD BANCARIA QUE DA EVIDENCIA DE LA CONCILIACIÓN (EXTRACTO BANCARIO)  </v>
      </c>
      <c r="D60" s="245">
        <f>'ANALISIS DEL RIESGO'!D60</f>
        <v>3</v>
      </c>
      <c r="E60" s="245">
        <f>'ANALISIS DEL RIESGO'!E60</f>
        <v>2</v>
      </c>
      <c r="F60" s="245" t="s">
        <v>16</v>
      </c>
      <c r="G60" s="245" t="str">
        <f t="shared" si="5"/>
        <v>ZONA DE RIESGO MODERADA</v>
      </c>
      <c r="H60" s="245"/>
      <c r="I60" s="245">
        <v>2</v>
      </c>
      <c r="J60" s="245">
        <v>2</v>
      </c>
      <c r="K60" s="245" t="s">
        <v>15</v>
      </c>
      <c r="L60" s="245" t="str">
        <f t="shared" si="6"/>
        <v>ZONA DE RIESGO BAJA</v>
      </c>
      <c r="M60" s="101" t="str">
        <f t="shared" si="2"/>
        <v>Asumir el Riesgo</v>
      </c>
      <c r="N60" s="182"/>
      <c r="O60" s="125"/>
      <c r="P60" s="125"/>
      <c r="Q60" s="125"/>
    </row>
    <row r="61" spans="1:17" ht="79.5" customHeight="1" thickBot="1" thickTop="1">
      <c r="A61" s="245" t="str">
        <f>'ANALISIS DEL RIESGO'!A61</f>
        <v>CI01217-P</v>
      </c>
      <c r="B61" s="245" t="str">
        <f>'ANALISIS DEL RIESGO'!B61</f>
        <v>GESTION DE RECURSOS FINANCIEROS (CONTABILIDAD) </v>
      </c>
      <c r="C61" s="245" t="str">
        <f>'ANALISIS DEL RIESGO'!C61</f>
        <v>INCUMPLIMIENTO DEL INSTRUCTIVO ESTABLECIDO PARA EL MANEJO DEL ARCHIVO DE GESTIÓN  </v>
      </c>
      <c r="D61" s="245">
        <f>'ANALISIS DEL RIESGO'!D61</f>
        <v>3</v>
      </c>
      <c r="E61" s="245">
        <f>'ANALISIS DEL RIESGO'!E61</f>
        <v>2</v>
      </c>
      <c r="F61" s="245" t="s">
        <v>16</v>
      </c>
      <c r="G61" s="245" t="str">
        <f t="shared" si="5"/>
        <v>ZONA DE RIESGO MODERADA</v>
      </c>
      <c r="H61" s="245"/>
      <c r="I61" s="245">
        <v>2</v>
      </c>
      <c r="J61" s="245">
        <v>2</v>
      </c>
      <c r="K61" s="245" t="s">
        <v>15</v>
      </c>
      <c r="L61" s="245" t="str">
        <f t="shared" si="6"/>
        <v>ZONA DE RIESGO BAJA</v>
      </c>
      <c r="M61" s="101" t="str">
        <f t="shared" si="2"/>
        <v>Asumir el Riesgo</v>
      </c>
      <c r="N61" s="182"/>
      <c r="O61" s="125"/>
      <c r="P61" s="125"/>
      <c r="Q61" s="125"/>
    </row>
    <row r="62" spans="1:17" ht="79.5" customHeight="1" thickBot="1" thickTop="1">
      <c r="A62" s="89" t="str">
        <f>'ANALISIS DEL RIESGO'!A62</f>
        <v>N/A</v>
      </c>
      <c r="B62" s="89" t="str">
        <f>'ANALISIS DEL RIESGO'!B62</f>
        <v>GESTION DE SERVICIOS ADMINISTRATIVOS</v>
      </c>
      <c r="C62" s="89" t="str">
        <f>'ANALISIS DEL RIESGO'!C62</f>
        <v>POSIBLE DESORGANIZACION DEL ALMACEN</v>
      </c>
      <c r="D62" s="89">
        <f>'ANALISIS DEL RIESGO'!D62</f>
        <v>3</v>
      </c>
      <c r="E62" s="89">
        <f>'ANALISIS DEL RIESGO'!E62</f>
        <v>1</v>
      </c>
      <c r="F62" s="89" t="s">
        <v>15</v>
      </c>
      <c r="G62" s="89" t="str">
        <f t="shared" si="5"/>
        <v>ZONA DE RIESGO BAJA</v>
      </c>
      <c r="H62" s="89"/>
      <c r="I62" s="89">
        <v>2</v>
      </c>
      <c r="J62" s="89">
        <v>2</v>
      </c>
      <c r="K62" s="89" t="s">
        <v>15</v>
      </c>
      <c r="L62" s="89" t="str">
        <f t="shared" si="6"/>
        <v>ZONA DE RIESGO BAJA</v>
      </c>
      <c r="M62" s="101" t="str">
        <f t="shared" si="2"/>
        <v>Asumir el Riesgo</v>
      </c>
      <c r="N62" s="161"/>
      <c r="O62" s="85"/>
      <c r="P62" s="85"/>
      <c r="Q62" s="85"/>
    </row>
    <row r="63" spans="1:17" ht="79.5" customHeight="1" hidden="1" thickBot="1" thickTop="1">
      <c r="A63" s="27" t="e">
        <f>'ANALISIS DEL RIESGO'!#REF!</f>
        <v>#REF!</v>
      </c>
      <c r="B63" s="27" t="e">
        <f>'ANALISIS DEL RIESGO'!#REF!</f>
        <v>#REF!</v>
      </c>
      <c r="C63" s="27" t="e">
        <f>'ANALISIS DEL RIESGO'!#REF!</f>
        <v>#REF!</v>
      </c>
      <c r="D63" s="27" t="e">
        <f>'ANALISIS DEL RIESGO'!#REF!</f>
        <v>#REF!</v>
      </c>
      <c r="E63" s="27" t="e">
        <f>'ANALISIS DEL RIESGO'!#REF!</f>
        <v>#REF!</v>
      </c>
      <c r="F63" s="27" t="s">
        <v>17</v>
      </c>
      <c r="G63" s="27" t="str">
        <f t="shared" si="5"/>
        <v>ZONA DE RIESGO ALTA</v>
      </c>
      <c r="H63" s="27"/>
      <c r="I63" s="27">
        <v>3</v>
      </c>
      <c r="J63" s="27">
        <v>2</v>
      </c>
      <c r="K63" s="27" t="s">
        <v>16</v>
      </c>
      <c r="L63" s="27" t="str">
        <f t="shared" si="6"/>
        <v>ZONA DE RIESGO MODERADA</v>
      </c>
      <c r="M63" s="101" t="str">
        <f t="shared" si="2"/>
        <v>Asumir el Riesgo, Reducir el Riesgo</v>
      </c>
      <c r="N63" s="29"/>
      <c r="O63" s="28"/>
      <c r="P63" s="28"/>
      <c r="Q63" s="28"/>
    </row>
    <row r="64" spans="1:17" ht="79.5" customHeight="1" thickBot="1" thickTop="1">
      <c r="A64" s="89" t="str">
        <f>'ANALISIS DEL RIESGO'!A63</f>
        <v>CA00115-P</v>
      </c>
      <c r="B64" s="89" t="str">
        <f>'ANALISIS DEL RIESGO'!B63</f>
        <v>GESTION DE SERVICIOS ADMINISTRATIVOS</v>
      </c>
      <c r="C64" s="89" t="str">
        <f>'ANALISIS DEL RIESGO'!C63</f>
        <v>QUE NO SE TOMEN LAS ACCIONES DE MEJORA EN EL CUMPLIMIENTO DEL OBJETIVO DEL PROCESO </v>
      </c>
      <c r="D64" s="89">
        <f>'ANALISIS DEL RIESGO'!D63</f>
        <v>3</v>
      </c>
      <c r="E64" s="89">
        <f>'ANALISIS DEL RIESGO'!E63</f>
        <v>3</v>
      </c>
      <c r="F64" s="89" t="s">
        <v>17</v>
      </c>
      <c r="G64" s="89" t="str">
        <f t="shared" si="5"/>
        <v>ZONA DE RIESGO ALTA</v>
      </c>
      <c r="H64" s="89"/>
      <c r="I64" s="89">
        <v>3</v>
      </c>
      <c r="J64" s="89">
        <v>2</v>
      </c>
      <c r="K64" s="89" t="s">
        <v>16</v>
      </c>
      <c r="L64" s="89" t="str">
        <f t="shared" si="6"/>
        <v>ZONA DE RIESGO MODERADA</v>
      </c>
      <c r="M64" s="101" t="str">
        <f t="shared" si="2"/>
        <v>Asumir el Riesgo, Reducir el Riesgo</v>
      </c>
      <c r="N64" s="161"/>
      <c r="O64" s="85"/>
      <c r="P64" s="85"/>
      <c r="Q64" s="85"/>
    </row>
    <row r="65" spans="1:17" ht="80.25" customHeight="1" thickBot="1" thickTop="1">
      <c r="A65" s="89" t="str">
        <f>'ANALISIS DEL RIESGO'!A64</f>
        <v>CI04015-P</v>
      </c>
      <c r="B65" s="89" t="str">
        <f>'ANALISIS DEL RIESGO'!B64</f>
        <v>GESTION DE SERVICIOS ADMINISTRATIVOS (CALI)</v>
      </c>
      <c r="C65" s="89" t="str">
        <f>'ANALISIS DEL RIESGO'!C64</f>
        <v>Demora en los tramites y peticiones de los clientes externos</v>
      </c>
      <c r="D65" s="89">
        <f>'ANALISIS DEL RIESGO'!D64</f>
        <v>3</v>
      </c>
      <c r="E65" s="89">
        <f>'ANALISIS DEL RIESGO'!E64</f>
        <v>3</v>
      </c>
      <c r="F65" s="89" t="s">
        <v>17</v>
      </c>
      <c r="G65" s="89" t="str">
        <f t="shared" si="5"/>
        <v>ZONA DE RIESGO ALTA</v>
      </c>
      <c r="H65" s="89"/>
      <c r="I65" s="89">
        <v>2</v>
      </c>
      <c r="J65" s="89">
        <v>2</v>
      </c>
      <c r="K65" s="89" t="s">
        <v>15</v>
      </c>
      <c r="L65" s="89" t="str">
        <f t="shared" si="6"/>
        <v>ZONA DE RIESGO BAJA</v>
      </c>
      <c r="M65" s="101" t="str">
        <f t="shared" si="2"/>
        <v>Asumir el Riesgo</v>
      </c>
      <c r="N65" s="161"/>
      <c r="O65" s="85"/>
      <c r="P65" s="85"/>
      <c r="Q65" s="85"/>
    </row>
    <row r="66" spans="1:17" ht="79.5" customHeight="1" thickBot="1" thickTop="1">
      <c r="A66" s="89" t="str">
        <f>'ANALISIS DEL RIESGO'!A65</f>
        <v>CI03915-P</v>
      </c>
      <c r="B66" s="89" t="str">
        <f>'ANALISIS DEL RIESGO'!B65</f>
        <v>GESTION DE SERVICIOS ADMINISTRATIVOS (BUENAVENTURA) </v>
      </c>
      <c r="C66" s="89" t="str">
        <f>'ANALISIS DEL RIESGO'!C65</f>
        <v>PERDIDA DE INFORMACION, MANO DE OBRA, DAÑOS EN LOS EQUIPOS ELECTRICOS EN LA OFICINA DE BUENAVENTURA</v>
      </c>
      <c r="D66" s="89">
        <f>'ANALISIS DEL RIESGO'!D65</f>
        <v>3</v>
      </c>
      <c r="E66" s="89">
        <f>'ANALISIS DEL RIESGO'!E65</f>
        <v>2</v>
      </c>
      <c r="F66" s="89" t="str">
        <f>'ANALISIS DEL RIESGO'!F65</f>
        <v>M</v>
      </c>
      <c r="G66" s="89" t="str">
        <f t="shared" si="5"/>
        <v>ZONA DE RIESGO MODERADA</v>
      </c>
      <c r="H66" s="89"/>
      <c r="I66" s="89">
        <v>2</v>
      </c>
      <c r="J66" s="89">
        <v>2</v>
      </c>
      <c r="K66" s="89" t="s">
        <v>15</v>
      </c>
      <c r="L66" s="89" t="str">
        <f t="shared" si="6"/>
        <v>ZONA DE RIESGO BAJA</v>
      </c>
      <c r="M66" s="101" t="str">
        <f t="shared" si="2"/>
        <v>Asumir el Riesgo</v>
      </c>
      <c r="N66" s="161"/>
      <c r="O66" s="85"/>
      <c r="P66" s="85"/>
      <c r="Q66" s="85"/>
    </row>
    <row r="67" spans="1:17" ht="79.5" customHeight="1" thickBot="1" thickTop="1">
      <c r="A67" s="89" t="str">
        <f>'ANALISIS DEL RIESGO'!A66</f>
        <v>CI00216-P</v>
      </c>
      <c r="B67" s="89" t="str">
        <f>'ANALISIS DEL RIESGO'!B66</f>
        <v>GESTION DE SERVICIOS ADMINISTRATIVOS</v>
      </c>
      <c r="C67" s="89" t="str">
        <f>'ANALISIS DEL RIESGO'!C66</f>
        <v>POSIBLES FALTANTES DE RECURSOS POR NO LEGALIZACIÓN EN TERMINOS DE OORTUNIDAD DE LOS RECIBOS PROVISIONALES </v>
      </c>
      <c r="D67" s="89">
        <f>'ANALISIS DEL RIESGO'!D66</f>
        <v>3</v>
      </c>
      <c r="E67" s="89">
        <f>'ANALISIS DEL RIESGO'!E66</f>
        <v>2</v>
      </c>
      <c r="F67" s="89" t="s">
        <v>16</v>
      </c>
      <c r="G67" s="89" t="str">
        <f t="shared" si="5"/>
        <v>ZONA DE RIESGO MODERADA</v>
      </c>
      <c r="H67" s="89"/>
      <c r="I67" s="89">
        <v>2</v>
      </c>
      <c r="J67" s="89">
        <v>2</v>
      </c>
      <c r="K67" s="89" t="s">
        <v>15</v>
      </c>
      <c r="L67" s="89" t="str">
        <f t="shared" si="6"/>
        <v>ZONA DE RIESGO BAJA</v>
      </c>
      <c r="M67" s="101" t="str">
        <f t="shared" si="2"/>
        <v>Asumir el Riesgo</v>
      </c>
      <c r="N67" s="161"/>
      <c r="O67" s="85"/>
      <c r="P67" s="85"/>
      <c r="Q67" s="85"/>
    </row>
    <row r="68" spans="1:17" ht="79.5" customHeight="1" thickBot="1" thickTop="1">
      <c r="A68" s="89" t="str">
        <f>'ANALISIS DEL RIESGO'!A67</f>
        <v>CA01717-P</v>
      </c>
      <c r="B68" s="89" t="str">
        <f>'ANALISIS DEL RIESGO'!B67</f>
        <v>GESTION DE SERVICIOS ADMINISTRATIVOS</v>
      </c>
      <c r="C68" s="89" t="str">
        <f>'ANALISIS DEL RIESGO'!C67</f>
        <v>QUE NO EXISTA UNA OPERACIÓN EFICAZ, EFICIENTE Y EFECTIVA DEL SISTEMA DE GESTIÓN DE CALIDAD. </v>
      </c>
      <c r="D68" s="89">
        <f>'ANALISIS DEL RIESGO'!D67</f>
        <v>3</v>
      </c>
      <c r="E68" s="89">
        <f>'ANALISIS DEL RIESGO'!E67</f>
        <v>2</v>
      </c>
      <c r="F68" s="89" t="s">
        <v>16</v>
      </c>
      <c r="G68" s="89" t="str">
        <f t="shared" si="5"/>
        <v>ZONA DE RIESGO MODERADA</v>
      </c>
      <c r="H68" s="89"/>
      <c r="I68" s="89">
        <v>2</v>
      </c>
      <c r="J68" s="89">
        <v>2</v>
      </c>
      <c r="K68" s="89" t="s">
        <v>15</v>
      </c>
      <c r="L68" s="89" t="str">
        <f t="shared" si="6"/>
        <v>ZONA DE RIESGO BAJA</v>
      </c>
      <c r="M68" s="101" t="str">
        <f t="shared" si="2"/>
        <v>Asumir el Riesgo</v>
      </c>
      <c r="N68" s="161"/>
      <c r="O68" s="85"/>
      <c r="P68" s="85"/>
      <c r="Q68" s="85"/>
    </row>
    <row r="69" spans="1:17" ht="79.5" customHeight="1" thickBot="1" thickTop="1">
      <c r="A69" s="51" t="str">
        <f>'ANALISIS DEL RIESGO'!A68</f>
        <v>CI05213-P
CA03314-P</v>
      </c>
      <c r="B69" s="51" t="str">
        <f>'ANALISIS DEL RIESGO'!B68</f>
        <v>GESTION DE BIENES TRANSFERIDOS</v>
      </c>
      <c r="C69" s="51" t="str">
        <f>'ANALISIS DEL RIESGO'!C68</f>
        <v>POSIBLES INCUMPLIMIENTOS EN LAS ACTIVIDADES DEL PROCESO POR DESACTUALIZACIÓN DE LOS PROCEDIMIENTOS.</v>
      </c>
      <c r="D69" s="51">
        <f>'ANALISIS DEL RIESGO'!D68</f>
        <v>3</v>
      </c>
      <c r="E69" s="51">
        <f>'ANALISIS DEL RIESGO'!E68</f>
        <v>2</v>
      </c>
      <c r="F69" s="51" t="s">
        <v>17</v>
      </c>
      <c r="G69" s="51" t="str">
        <f t="shared" si="5"/>
        <v>ZONA DE RIESGO ALTA</v>
      </c>
      <c r="H69" s="51"/>
      <c r="I69" s="51">
        <v>2</v>
      </c>
      <c r="J69" s="51">
        <v>2</v>
      </c>
      <c r="K69" s="51" t="s">
        <v>15</v>
      </c>
      <c r="L69" s="51" t="str">
        <f t="shared" si="6"/>
        <v>ZONA DE RIESGO BAJA</v>
      </c>
      <c r="M69" s="101" t="str">
        <f t="shared" si="2"/>
        <v>Asumir el Riesgo</v>
      </c>
      <c r="N69" s="196"/>
      <c r="O69" s="163"/>
      <c r="P69" s="163"/>
      <c r="Q69" s="163"/>
    </row>
    <row r="70" spans="1:17" ht="79.5" customHeight="1" thickBot="1" thickTop="1">
      <c r="A70" s="51" t="str">
        <f>'ANALISIS DEL RIESGO'!A69</f>
        <v>CA00915-P</v>
      </c>
      <c r="B70" s="51" t="str">
        <f>'ANALISIS DEL RIESGO'!B69</f>
        <v>GESTION DE BIENES TRANSFERIDOS</v>
      </c>
      <c r="C70" s="51" t="str">
        <f>'ANALISIS DEL RIESGO'!C69</f>
        <v>POSIBLE INCUMPLIMIENTO DE LA NORMATIVIDAD NTCGP 1000:2009 NUMERAL 4,2,4 (CONTROL DE REGISTROS) </v>
      </c>
      <c r="D70" s="51">
        <f>'ANALISIS DEL RIESGO'!D69</f>
        <v>3</v>
      </c>
      <c r="E70" s="51">
        <f>'ANALISIS DEL RIESGO'!E69</f>
        <v>3</v>
      </c>
      <c r="F70" s="51" t="s">
        <v>17</v>
      </c>
      <c r="G70" s="51" t="str">
        <f t="shared" si="5"/>
        <v>ZONA DE RIESGO ALTA</v>
      </c>
      <c r="H70" s="51"/>
      <c r="I70" s="51">
        <v>2</v>
      </c>
      <c r="J70" s="51">
        <v>2</v>
      </c>
      <c r="K70" s="51" t="s">
        <v>15</v>
      </c>
      <c r="L70" s="51" t="str">
        <f t="shared" si="6"/>
        <v>ZONA DE RIESGO BAJA</v>
      </c>
      <c r="M70" s="101" t="str">
        <f t="shared" si="2"/>
        <v>Asumir el Riesgo</v>
      </c>
      <c r="N70" s="196"/>
      <c r="O70" s="163"/>
      <c r="P70" s="163"/>
      <c r="Q70" s="163"/>
    </row>
    <row r="71" spans="1:17" ht="66" customHeight="1" thickBot="1" thickTop="1">
      <c r="A71" s="51" t="str">
        <f>'ANALISIS DEL RIESGO'!A70</f>
        <v>CA01015-P</v>
      </c>
      <c r="B71" s="51" t="str">
        <f>'ANALISIS DEL RIESGO'!B70</f>
        <v>GESTION DE BIENES TRANSFERIDOS</v>
      </c>
      <c r="C71" s="51" t="str">
        <f>'ANALISIS DEL RIESGO'!C70</f>
        <v>POSIBLE INCUMPLIMIENTO DE LA NORMATIVIDAD NTCGP 1000: 2009 4,2,3 (CONTROL DE DOCUMENTOS) </v>
      </c>
      <c r="D71" s="51">
        <f>'ANALISIS DEL RIESGO'!D70</f>
        <v>3</v>
      </c>
      <c r="E71" s="51">
        <f>'ANALISIS DEL RIESGO'!E70</f>
        <v>3</v>
      </c>
      <c r="F71" s="51" t="s">
        <v>17</v>
      </c>
      <c r="G71" s="51" t="str">
        <f t="shared" si="5"/>
        <v>ZONA DE RIESGO ALTA</v>
      </c>
      <c r="H71" s="51"/>
      <c r="I71" s="51">
        <v>2</v>
      </c>
      <c r="J71" s="51">
        <v>2</v>
      </c>
      <c r="K71" s="51" t="s">
        <v>15</v>
      </c>
      <c r="L71" s="51" t="str">
        <f t="shared" si="6"/>
        <v>ZONA DE RIESGO BAJA</v>
      </c>
      <c r="M71" s="101" t="str">
        <f t="shared" si="2"/>
        <v>Asumir el Riesgo</v>
      </c>
      <c r="N71" s="196"/>
      <c r="O71" s="163"/>
      <c r="P71" s="163"/>
      <c r="Q71" s="163"/>
    </row>
    <row r="72" spans="1:17" ht="79.5" customHeight="1" thickBot="1" thickTop="1">
      <c r="A72" s="51" t="str">
        <f>'ANALISIS DEL RIESGO'!A71</f>
        <v>CA01315-P</v>
      </c>
      <c r="B72" s="51" t="str">
        <f>'ANALISIS DEL RIESGO'!B71</f>
        <v>GESTION DE BIENES TRANSFERIDOS</v>
      </c>
      <c r="C72" s="51" t="str">
        <f>'ANALISIS DEL RIESGO'!C71</f>
        <v>QUE NO SE TOMEN LAS ACCIONES DE MEJORA EN EL CUMPLIMIENTO DEL OBJETIVO DEL PROCESO </v>
      </c>
      <c r="D72" s="51">
        <f>'ANALISIS DEL RIESGO'!D71</f>
        <v>3</v>
      </c>
      <c r="E72" s="51">
        <f>'ANALISIS DEL RIESGO'!E71</f>
        <v>2</v>
      </c>
      <c r="F72" s="51" t="s">
        <v>16</v>
      </c>
      <c r="G72" s="51" t="str">
        <f t="shared" si="5"/>
        <v>ZONA DE RIESGO MODERADA</v>
      </c>
      <c r="H72" s="51"/>
      <c r="I72" s="51">
        <v>2</v>
      </c>
      <c r="J72" s="51">
        <v>2</v>
      </c>
      <c r="K72" s="51" t="s">
        <v>15</v>
      </c>
      <c r="L72" s="51" t="str">
        <f t="shared" si="6"/>
        <v>ZONA DE RIESGO BAJA</v>
      </c>
      <c r="M72" s="101" t="str">
        <f t="shared" si="2"/>
        <v>Asumir el Riesgo</v>
      </c>
      <c r="N72" s="196"/>
      <c r="O72" s="163"/>
      <c r="P72" s="163"/>
      <c r="Q72" s="163"/>
    </row>
    <row r="73" spans="1:17" ht="79.5" customHeight="1" thickBot="1" thickTop="1">
      <c r="A73" s="51" t="str">
        <f>'ANALISIS DEL RIESGO'!A72</f>
        <v>CA01817-P</v>
      </c>
      <c r="B73" s="51" t="str">
        <f>'ANALISIS DEL RIESGO'!B72</f>
        <v>GESTION DE BIENES TRANSFERIDOS</v>
      </c>
      <c r="C73" s="51" t="str">
        <f>'ANALISIS DEL RIESGO'!C72</f>
        <v>QUE NO SE DE UN CORRECTO FUNCIONAMIENTO DEL SISTEMA DE GESTIÓN </v>
      </c>
      <c r="D73" s="51">
        <f>'ANALISIS DEL RIESGO'!D72</f>
        <v>3</v>
      </c>
      <c r="E73" s="51">
        <f>'ANALISIS DEL RIESGO'!E72</f>
        <v>3</v>
      </c>
      <c r="F73" s="51" t="s">
        <v>17</v>
      </c>
      <c r="G73" s="51" t="str">
        <f t="shared" si="5"/>
        <v>ZONA DE RIESGO ALTA</v>
      </c>
      <c r="H73" s="51"/>
      <c r="I73" s="51">
        <v>3</v>
      </c>
      <c r="J73" s="51">
        <v>2</v>
      </c>
      <c r="K73" s="51" t="s">
        <v>16</v>
      </c>
      <c r="L73" s="51" t="str">
        <f t="shared" si="6"/>
        <v>ZONA DE RIESGO MODERADA</v>
      </c>
      <c r="M73" s="101" t="str">
        <f t="shared" si="2"/>
        <v>Asumir el Riesgo, Reducir el Riesgo</v>
      </c>
      <c r="N73" s="196"/>
      <c r="O73" s="163"/>
      <c r="P73" s="163"/>
      <c r="Q73" s="163"/>
    </row>
    <row r="74" spans="1:17" ht="79.5" customHeight="1" thickBot="1" thickTop="1">
      <c r="A74" s="225" t="str">
        <f>'ANALISIS DEL RIESGO'!A73</f>
        <v>CI03314-P</v>
      </c>
      <c r="B74" s="225" t="str">
        <f>'ANALISIS DEL RIESGO'!B73</f>
        <v>GESTION DE PRESTACIONES ECONOMICAS</v>
      </c>
      <c r="C74" s="225" t="str">
        <f>'ANALISIS DEL RIESGO'!C73</f>
        <v>QUE NO EXISTAN EVIDENCIA DENTRO DE ORFEO DE LA RESPUESTA DADA A LOS USUARIOS Y ENTIDADES.</v>
      </c>
      <c r="D74" s="225">
        <f>'ANALISIS DEL RIESGO'!D73</f>
        <v>3</v>
      </c>
      <c r="E74" s="225">
        <f>'ANALISIS DEL RIESGO'!E73</f>
        <v>2</v>
      </c>
      <c r="F74" s="225" t="s">
        <v>16</v>
      </c>
      <c r="G74" s="225" t="str">
        <f t="shared" si="5"/>
        <v>ZONA DE RIESGO MODERADA</v>
      </c>
      <c r="H74" s="225"/>
      <c r="I74" s="225">
        <v>2</v>
      </c>
      <c r="J74" s="225">
        <v>2</v>
      </c>
      <c r="K74" s="225" t="s">
        <v>15</v>
      </c>
      <c r="L74" s="225" t="str">
        <f t="shared" si="6"/>
        <v>ZONA DE RIESGO BAJA</v>
      </c>
      <c r="M74" s="101" t="str">
        <f t="shared" si="2"/>
        <v>Asumir el Riesgo</v>
      </c>
      <c r="N74" s="227"/>
      <c r="O74" s="224"/>
      <c r="P74" s="224"/>
      <c r="Q74" s="224"/>
    </row>
    <row r="75" spans="1:17" ht="79.5" customHeight="1" thickBot="1" thickTop="1">
      <c r="A75" s="245" t="str">
        <f>'ANALISIS DEL RIESGO'!A74</f>
        <v>CI00517-P</v>
      </c>
      <c r="B75" s="245" t="str">
        <f>'ANALISIS DEL RIESGO'!B74</f>
        <v>ASISTENCIA JURIDICA </v>
      </c>
      <c r="C75" s="245" t="str">
        <f>'ANALISIS DEL RIESGO'!C74</f>
        <v>POSIBLE INCUMPLIMIENTO DEL SISTEMA DE GESTIÓN DE CALIDAD  Y DE LA MEJORA CONTINUA DEL PROCESO ASISTENCIA JURIDICA </v>
      </c>
      <c r="D75" s="245">
        <f>'ANALISIS DEL RIESGO'!D74</f>
        <v>3</v>
      </c>
      <c r="E75" s="245">
        <f>'ANALISIS DEL RIESGO'!E74</f>
        <v>2</v>
      </c>
      <c r="F75" s="245" t="s">
        <v>16</v>
      </c>
      <c r="G75" s="245" t="str">
        <f t="shared" si="5"/>
        <v>ZONA DE RIESGO MODERADA</v>
      </c>
      <c r="H75" s="245"/>
      <c r="I75" s="245">
        <v>2</v>
      </c>
      <c r="J75" s="245">
        <v>2</v>
      </c>
      <c r="K75" s="245" t="s">
        <v>15</v>
      </c>
      <c r="L75" s="245" t="str">
        <f t="shared" si="6"/>
        <v>ZONA DE RIESGO BAJA</v>
      </c>
      <c r="M75" s="101" t="str">
        <f t="shared" si="2"/>
        <v>Asumir el Riesgo</v>
      </c>
      <c r="N75" s="182"/>
      <c r="O75" s="125"/>
      <c r="P75" s="125"/>
      <c r="Q75" s="125"/>
    </row>
    <row r="76" spans="1:17" ht="57" customHeight="1" thickBot="1" thickTop="1">
      <c r="A76" s="245" t="str">
        <f>'ANALISIS DEL RIESGO'!A75</f>
        <v>CI00617-P</v>
      </c>
      <c r="B76" s="245" t="str">
        <f>'ANALISIS DEL RIESGO'!B75</f>
        <v>ASISTENCIA JURIDICA </v>
      </c>
      <c r="C76" s="245" t="str">
        <f>'ANALISIS DEL RIESGO'!C75</f>
        <v>DESACTUALIZACIÓN DE LA MATRIZ PRIMARIA Y SECUNDARIA, DE LA FICHA DE CARACTERIZACIÓN Y NORMOGRAMA DEL PROCESO </v>
      </c>
      <c r="D76" s="245">
        <f>'ANALISIS DEL RIESGO'!D75</f>
        <v>1</v>
      </c>
      <c r="E76" s="245">
        <f>'ANALISIS DEL RIESGO'!E75</f>
        <v>2</v>
      </c>
      <c r="F76" s="245" t="s">
        <v>16</v>
      </c>
      <c r="G76" s="245" t="str">
        <f t="shared" si="5"/>
        <v>ZONA DE RIESGO MODERADA</v>
      </c>
      <c r="H76" s="245"/>
      <c r="I76" s="245"/>
      <c r="J76" s="245"/>
      <c r="K76" s="245"/>
      <c r="L76" s="245" t="str">
        <f t="shared" si="6"/>
        <v>0</v>
      </c>
      <c r="M76" s="101" t="str">
        <f>IF(K76="B",$N$2,IF(K76="M",$O$2,IF(K76="A",$P$2,IF(K76="E",$Q$2,"0"))))</f>
        <v>0</v>
      </c>
      <c r="N76" s="125"/>
      <c r="O76" s="125"/>
      <c r="P76" s="125"/>
      <c r="Q76" s="125"/>
    </row>
    <row r="77" spans="1:17" ht="60.75" customHeight="1" thickBot="1" thickTop="1">
      <c r="A77" s="245" t="str">
        <f>'ANALISIS DEL RIESGO'!A76</f>
        <v>CI00717-P</v>
      </c>
      <c r="B77" s="245" t="str">
        <f>'ANALISIS DEL RIESGO'!B76</f>
        <v>ASISTENCIA JURIDICA </v>
      </c>
      <c r="C77" s="245" t="str">
        <f>'ANALISIS DEL RIESGO'!C76</f>
        <v>QUE NO SE PUEDA VERIFICAR LAS EVIDENCIAS EN LA AUDITORIA POR PARTE DE LA OFICINA DE  CONTROL INTRERNO Y CONLLEVE A UNA NO CONFORMIDAD DEL PROCESO ASISTENCIA JURIDICA </v>
      </c>
      <c r="D77" s="245">
        <f>'ANALISIS DEL RIESGO'!D76</f>
        <v>3</v>
      </c>
      <c r="E77" s="245">
        <f>'ANALISIS DEL RIESGO'!E76</f>
        <v>3</v>
      </c>
      <c r="F77" s="245" t="s">
        <v>17</v>
      </c>
      <c r="G77" s="245" t="str">
        <f t="shared" si="5"/>
        <v>ZONA DE RIESGO ALTA</v>
      </c>
      <c r="H77" s="245"/>
      <c r="I77" s="245">
        <v>2</v>
      </c>
      <c r="J77" s="245">
        <v>2</v>
      </c>
      <c r="K77" s="245" t="s">
        <v>15</v>
      </c>
      <c r="L77" s="245" t="str">
        <f t="shared" si="6"/>
        <v>ZONA DE RIESGO BAJA</v>
      </c>
      <c r="M77" s="101" t="str">
        <f>IF(K77="B",$N$2,IF(K77="M",$O$2,IF(K77="A",$P$2,IF(K77="E",$Q$2,"0"))))</f>
        <v>Asumir el Riesgo</v>
      </c>
      <c r="N77" s="125"/>
      <c r="O77" s="125"/>
      <c r="P77" s="125"/>
      <c r="Q77" s="125"/>
    </row>
    <row r="78" ht="13.5" thickTop="1"/>
  </sheetData>
  <sheetProtection/>
  <mergeCells count="16">
    <mergeCell ref="B6:B7"/>
    <mergeCell ref="C6:C7"/>
    <mergeCell ref="D6:E6"/>
    <mergeCell ref="G6:G7"/>
    <mergeCell ref="H6:H7"/>
    <mergeCell ref="I6:J6"/>
    <mergeCell ref="A6:A7"/>
    <mergeCell ref="A1:C4"/>
    <mergeCell ref="D1:J2"/>
    <mergeCell ref="L1:M3"/>
    <mergeCell ref="D3:J3"/>
    <mergeCell ref="D4:G4"/>
    <mergeCell ref="H4:J4"/>
    <mergeCell ref="L4:M4"/>
    <mergeCell ref="L6:L7"/>
    <mergeCell ref="M6:M7"/>
  </mergeCells>
  <conditionalFormatting sqref="L8:M13 L14:L40 G8:G40 H45:H58 M14:M77 L42:L77 G42:G77">
    <cfRule type="containsText" priority="553" dxfId="2" operator="containsText" text="Zona de Riesgo Extrema">
      <formula>NOT(ISERROR(SEARCH("Zona de Riesgo Extrema",G8)))</formula>
    </cfRule>
    <cfRule type="containsText" priority="554" dxfId="1" operator="containsText" text="Zona de Riesgo Alta">
      <formula>NOT(ISERROR(SEARCH("Zona de Riesgo Alta",G8)))</formula>
    </cfRule>
    <cfRule type="containsText" priority="555" dxfId="0" operator="containsText" text="Zona de Riesgo Moderada">
      <formula>NOT(ISERROR(SEARCH("Zona de Riesgo Moderada",G8)))</formula>
    </cfRule>
    <cfRule type="containsText" priority="556" dxfId="19" operator="containsText" text="Zona de Riesgo Baja">
      <formula>NOT(ISERROR(SEARCH("Zona de Riesgo Baja",G8)))</formula>
    </cfRule>
  </conditionalFormatting>
  <conditionalFormatting sqref="L1:L7 L78:L65536">
    <cfRule type="containsText" priority="549" dxfId="2" operator="containsText" text="Zona de Riesgo Extrema">
      <formula>NOT(ISERROR(SEARCH("Zona de Riesgo Extrema",L1)))</formula>
    </cfRule>
    <cfRule type="containsText" priority="550" dxfId="4" operator="containsText" text="Zona de Riesgo Baja">
      <formula>NOT(ISERROR(SEARCH("Zona de Riesgo Baja",L1)))</formula>
    </cfRule>
    <cfRule type="containsText" priority="551" dxfId="3" operator="containsText" text="Zona de Riesgo Moderada">
      <formula>NOT(ISERROR(SEARCH("Zona de Riesgo Moderada",L1)))</formula>
    </cfRule>
    <cfRule type="containsText" priority="552" dxfId="1" operator="containsText" text="Zona de Riesgo Alta">
      <formula>NOT(ISERROR(SEARCH("Zona de Riesgo Alta",L1)))</formula>
    </cfRule>
  </conditionalFormatting>
  <conditionalFormatting sqref="L41 G41">
    <cfRule type="containsText" priority="1" dxfId="2" operator="containsText" text="Zona de Riesgo Extrema">
      <formula>NOT(ISERROR(SEARCH("Zona de Riesgo Extrema",G41)))</formula>
    </cfRule>
    <cfRule type="containsText" priority="2" dxfId="1" operator="containsText" text="Zona de Riesgo Alta">
      <formula>NOT(ISERROR(SEARCH("Zona de Riesgo Alta",G41)))</formula>
    </cfRule>
    <cfRule type="containsText" priority="3" dxfId="0" operator="containsText" text="Zona de Riesgo Moderada">
      <formula>NOT(ISERROR(SEARCH("Zona de Riesgo Moderada",G41)))</formula>
    </cfRule>
    <cfRule type="containsText" priority="4" dxfId="19" operator="containsText" text="Zona de Riesgo Baja">
      <formula>NOT(ISERROR(SEARCH("Zona de Riesgo Baja",G41)))</formula>
    </cfRule>
  </conditionalFormatting>
  <printOptions/>
  <pageMargins left="0.7" right="0.7" top="0.75" bottom="0.75" header="0.3" footer="0.3"/>
  <pageSetup fitToHeight="1" fitToWidth="1" horizontalDpi="600" verticalDpi="600" orientation="landscape" paperSize="14"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J99"/>
  <sheetViews>
    <sheetView tabSelected="1" zoomScale="90" zoomScaleNormal="90" zoomScalePageLayoutView="0" workbookViewId="0" topLeftCell="A1">
      <pane ySplit="8" topLeftCell="A9" activePane="bottomLeft" state="frozen"/>
      <selection pane="topLeft" activeCell="F1" sqref="F1"/>
      <selection pane="bottomLeft" activeCell="A1" sqref="A1:C4"/>
    </sheetView>
  </sheetViews>
  <sheetFormatPr defaultColWidth="11.421875" defaultRowHeight="12.75"/>
  <cols>
    <col min="1" max="1" width="20.7109375" style="17" customWidth="1"/>
    <col min="2" max="2" width="18.28125" style="17" customWidth="1"/>
    <col min="3" max="3" width="17.00390625" style="17" customWidth="1"/>
    <col min="4" max="4" width="22.7109375" style="17" customWidth="1"/>
    <col min="5" max="5" width="29.57421875" style="17" customWidth="1"/>
    <col min="6" max="6" width="20.00390625" style="17" customWidth="1"/>
    <col min="7" max="7" width="18.140625" style="17" customWidth="1"/>
    <col min="8" max="8" width="70.28125" style="17" customWidth="1"/>
    <col min="9" max="9" width="13.57421875" style="7" customWidth="1"/>
    <col min="10" max="10" width="12.57421875" style="7" customWidth="1"/>
    <col min="11" max="11" width="18.7109375" style="7" customWidth="1"/>
    <col min="12" max="12" width="30.421875" style="14" customWidth="1"/>
    <col min="13" max="13" width="52.8515625" style="7" bestFit="1" customWidth="1"/>
    <col min="14" max="14" width="24.8515625" style="79" customWidth="1"/>
    <col min="15" max="15" width="23.8515625" style="79" customWidth="1"/>
    <col min="16" max="16" width="23.8515625" style="35" customWidth="1"/>
    <col min="17" max="17" width="96.7109375" style="86" customWidth="1"/>
    <col min="18" max="18" width="92.57421875" style="295" customWidth="1"/>
    <col min="19" max="19" width="27.00390625" style="7" customWidth="1"/>
    <col min="20" max="20" width="28.57421875" style="7" customWidth="1"/>
    <col min="21" max="21" width="22.140625" style="7" customWidth="1"/>
    <col min="22" max="22" width="20.421875" style="7" customWidth="1"/>
    <col min="23" max="166" width="11.421875" style="81" customWidth="1"/>
    <col min="167" max="16384" width="11.421875" style="7" customWidth="1"/>
  </cols>
  <sheetData>
    <row r="1" spans="1:22" ht="25.5" customHeight="1" thickBot="1" thickTop="1">
      <c r="A1" s="562" t="s">
        <v>47</v>
      </c>
      <c r="B1" s="563"/>
      <c r="C1" s="563"/>
      <c r="D1" s="564" t="s">
        <v>0</v>
      </c>
      <c r="E1" s="564"/>
      <c r="F1" s="564"/>
      <c r="G1" s="564"/>
      <c r="H1" s="564"/>
      <c r="I1" s="564"/>
      <c r="J1" s="564"/>
      <c r="K1" s="564"/>
      <c r="L1" s="564"/>
      <c r="M1" s="564"/>
      <c r="N1" s="564"/>
      <c r="O1" s="564"/>
      <c r="P1" s="564"/>
      <c r="Q1" s="564"/>
      <c r="R1" s="564"/>
      <c r="S1" s="564"/>
      <c r="T1" s="564"/>
      <c r="U1" s="568"/>
      <c r="V1" s="568"/>
    </row>
    <row r="2" spans="1:22" ht="27" customHeight="1" thickBot="1" thickTop="1">
      <c r="A2" s="563"/>
      <c r="B2" s="563"/>
      <c r="C2" s="563"/>
      <c r="D2" s="564"/>
      <c r="E2" s="564"/>
      <c r="F2" s="564"/>
      <c r="G2" s="564"/>
      <c r="H2" s="564"/>
      <c r="I2" s="564"/>
      <c r="J2" s="564"/>
      <c r="K2" s="564"/>
      <c r="L2" s="564"/>
      <c r="M2" s="564"/>
      <c r="N2" s="564"/>
      <c r="O2" s="564"/>
      <c r="P2" s="564"/>
      <c r="Q2" s="564"/>
      <c r="R2" s="564"/>
      <c r="S2" s="564"/>
      <c r="T2" s="564"/>
      <c r="U2" s="568"/>
      <c r="V2" s="568"/>
    </row>
    <row r="3" spans="1:22" ht="15" customHeight="1" thickBot="1" thickTop="1">
      <c r="A3" s="563"/>
      <c r="B3" s="563"/>
      <c r="C3" s="563"/>
      <c r="D3" s="569" t="s">
        <v>48</v>
      </c>
      <c r="E3" s="569"/>
      <c r="F3" s="569"/>
      <c r="G3" s="569"/>
      <c r="H3" s="569"/>
      <c r="I3" s="569"/>
      <c r="J3" s="569"/>
      <c r="K3" s="569"/>
      <c r="L3" s="569"/>
      <c r="M3" s="569"/>
      <c r="N3" s="569"/>
      <c r="O3" s="569"/>
      <c r="P3" s="569"/>
      <c r="Q3" s="569"/>
      <c r="R3" s="569"/>
      <c r="S3" s="569"/>
      <c r="T3" s="569"/>
      <c r="U3" s="568"/>
      <c r="V3" s="568"/>
    </row>
    <row r="4" spans="1:22" ht="2.25" customHeight="1" thickBot="1" thickTop="1">
      <c r="A4" s="563"/>
      <c r="B4" s="563"/>
      <c r="C4" s="563"/>
      <c r="D4" s="569"/>
      <c r="E4" s="569"/>
      <c r="F4" s="569"/>
      <c r="G4" s="569"/>
      <c r="H4" s="569"/>
      <c r="I4" s="569"/>
      <c r="J4" s="569"/>
      <c r="K4" s="569"/>
      <c r="L4" s="569"/>
      <c r="M4" s="569"/>
      <c r="N4" s="569"/>
      <c r="O4" s="569"/>
      <c r="P4" s="569"/>
      <c r="Q4" s="569"/>
      <c r="R4" s="569"/>
      <c r="S4" s="569"/>
      <c r="T4" s="569"/>
      <c r="U4" s="568"/>
      <c r="V4" s="568"/>
    </row>
    <row r="5" spans="1:22" ht="15" customHeight="1" hidden="1" thickBot="1" thickTop="1">
      <c r="A5" s="493" t="s">
        <v>49</v>
      </c>
      <c r="B5" s="493"/>
      <c r="C5" s="493"/>
      <c r="D5" s="493" t="s">
        <v>50</v>
      </c>
      <c r="E5" s="493"/>
      <c r="F5" s="493"/>
      <c r="G5" s="493"/>
      <c r="H5" s="493"/>
      <c r="I5" s="493"/>
      <c r="J5" s="493"/>
      <c r="K5" s="493"/>
      <c r="L5" s="493"/>
      <c r="M5" s="493" t="s">
        <v>41</v>
      </c>
      <c r="N5" s="493"/>
      <c r="O5" s="493"/>
      <c r="P5" s="493"/>
      <c r="Q5" s="493"/>
      <c r="R5" s="493"/>
      <c r="S5" s="493"/>
      <c r="T5" s="493"/>
      <c r="U5" s="493" t="s">
        <v>6</v>
      </c>
      <c r="V5" s="493"/>
    </row>
    <row r="6" ht="20.25" customHeight="1" hidden="1" thickBot="1" thickTop="1"/>
    <row r="7" spans="1:22" ht="39.75" customHeight="1" thickBot="1" thickTop="1">
      <c r="A7" s="478" t="s">
        <v>51</v>
      </c>
      <c r="B7" s="478" t="s">
        <v>52</v>
      </c>
      <c r="C7" s="478" t="s">
        <v>53</v>
      </c>
      <c r="D7" s="478" t="s">
        <v>26</v>
      </c>
      <c r="E7" s="478" t="s">
        <v>28</v>
      </c>
      <c r="F7" s="477" t="s">
        <v>35</v>
      </c>
      <c r="G7" s="477"/>
      <c r="H7" s="477" t="s">
        <v>54</v>
      </c>
      <c r="I7" s="478" t="s">
        <v>55</v>
      </c>
      <c r="J7" s="478" t="s">
        <v>56</v>
      </c>
      <c r="K7" s="8" t="s">
        <v>57</v>
      </c>
      <c r="L7" s="478" t="s">
        <v>58</v>
      </c>
      <c r="M7" s="478" t="s">
        <v>59</v>
      </c>
      <c r="N7" s="551" t="s">
        <v>60</v>
      </c>
      <c r="O7" s="551" t="s">
        <v>61</v>
      </c>
      <c r="P7" s="565" t="s">
        <v>62</v>
      </c>
      <c r="Q7" s="478" t="s">
        <v>260</v>
      </c>
      <c r="R7" s="477" t="s">
        <v>63</v>
      </c>
      <c r="S7" s="10" t="s">
        <v>64</v>
      </c>
      <c r="T7" s="10" t="s">
        <v>65</v>
      </c>
      <c r="U7" s="477" t="s">
        <v>262</v>
      </c>
      <c r="V7" s="549" t="s">
        <v>66</v>
      </c>
    </row>
    <row r="8" spans="1:22" ht="37.5" customHeight="1" thickBot="1" thickTop="1">
      <c r="A8" s="567"/>
      <c r="B8" s="567"/>
      <c r="C8" s="567"/>
      <c r="D8" s="567"/>
      <c r="E8" s="567"/>
      <c r="F8" s="201" t="s">
        <v>7</v>
      </c>
      <c r="G8" s="201" t="s">
        <v>8</v>
      </c>
      <c r="H8" s="561"/>
      <c r="I8" s="567"/>
      <c r="J8" s="567"/>
      <c r="K8" s="12" t="s">
        <v>67</v>
      </c>
      <c r="L8" s="567"/>
      <c r="M8" s="567"/>
      <c r="N8" s="552"/>
      <c r="O8" s="552"/>
      <c r="P8" s="566"/>
      <c r="Q8" s="567"/>
      <c r="R8" s="561"/>
      <c r="S8" s="12" t="s">
        <v>261</v>
      </c>
      <c r="T8" s="12" t="s">
        <v>68</v>
      </c>
      <c r="U8" s="561"/>
      <c r="V8" s="550"/>
    </row>
    <row r="9" spans="1:166" s="100" customFormat="1" ht="57.75" customHeight="1" thickBot="1" thickTop="1">
      <c r="A9" s="580" t="str">
        <f>+'MAPA DE RIESGOS'!A8</f>
        <v>CI01813-P</v>
      </c>
      <c r="B9" s="570" t="s">
        <v>178</v>
      </c>
      <c r="C9" s="499" t="s">
        <v>179</v>
      </c>
      <c r="D9" s="497" t="str">
        <f>'MAPA DE RIESGOS'!B8</f>
        <v>DIRECCIONAMIENTO ESTRATÉGICO</v>
      </c>
      <c r="E9" s="497" t="str">
        <f>'MAPA DE RIESGOS'!C8</f>
        <v>POSIBLE CONSTRUCCIÓN DE LA DOFA DE MANERA INADECUADA</v>
      </c>
      <c r="F9" s="497">
        <f>'MAPA DE RIESGOS'!D8</f>
        <v>5</v>
      </c>
      <c r="G9" s="497">
        <f>'MAPA DE RIESGOS'!E8</f>
        <v>2</v>
      </c>
      <c r="H9" s="101" t="s">
        <v>180</v>
      </c>
      <c r="I9" s="114">
        <v>41429</v>
      </c>
      <c r="J9" s="114">
        <v>42063</v>
      </c>
      <c r="K9" s="114" t="str">
        <f aca="true" t="shared" si="0" ref="K9:K57">IF(P9=100%,("T"),(IF(P9=0%,("SI"),("P"))))</f>
        <v>P</v>
      </c>
      <c r="L9" s="497" t="s">
        <v>181</v>
      </c>
      <c r="M9" s="497" t="s">
        <v>98</v>
      </c>
      <c r="N9" s="349">
        <v>0.2</v>
      </c>
      <c r="O9" s="242">
        <v>1</v>
      </c>
      <c r="P9" s="249">
        <v>0.2</v>
      </c>
      <c r="Q9" s="559" t="s">
        <v>737</v>
      </c>
      <c r="R9" s="495" t="s">
        <v>737</v>
      </c>
      <c r="S9" s="497" t="s">
        <v>753</v>
      </c>
      <c r="T9" s="497" t="s">
        <v>754</v>
      </c>
      <c r="U9" s="499">
        <v>42937</v>
      </c>
      <c r="V9" s="497" t="s">
        <v>755</v>
      </c>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row>
    <row r="10" spans="1:166" s="100" customFormat="1" ht="69" customHeight="1" thickBot="1" thickTop="1">
      <c r="A10" s="581"/>
      <c r="B10" s="571"/>
      <c r="C10" s="500"/>
      <c r="D10" s="498"/>
      <c r="E10" s="498"/>
      <c r="F10" s="498"/>
      <c r="G10" s="498"/>
      <c r="H10" s="101" t="s">
        <v>182</v>
      </c>
      <c r="I10" s="114">
        <v>42063</v>
      </c>
      <c r="J10" s="114">
        <v>42076</v>
      </c>
      <c r="K10" s="114" t="str">
        <f t="shared" si="0"/>
        <v>P</v>
      </c>
      <c r="L10" s="498"/>
      <c r="M10" s="498"/>
      <c r="N10" s="349">
        <v>0.2</v>
      </c>
      <c r="O10" s="403">
        <v>1</v>
      </c>
      <c r="P10" s="249">
        <v>0.2</v>
      </c>
      <c r="Q10" s="560"/>
      <c r="R10" s="496"/>
      <c r="S10" s="498"/>
      <c r="T10" s="498"/>
      <c r="U10" s="500"/>
      <c r="V10" s="498"/>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row>
    <row r="11" spans="1:166" s="100" customFormat="1" ht="89.25" customHeight="1" thickBot="1" thickTop="1">
      <c r="A11" s="116" t="str">
        <f>+'MAPA DE RIESGOS'!A9</f>
        <v>CA03614-P</v>
      </c>
      <c r="B11" s="117">
        <v>41779</v>
      </c>
      <c r="C11" s="115">
        <v>41802</v>
      </c>
      <c r="D11" s="101" t="str">
        <f>'MAPA DE RIESGOS'!B9</f>
        <v>DIRECCIONAMIENTO ESTRATÉGICO</v>
      </c>
      <c r="E11" s="101" t="str">
        <f>'MAPA DE RIESGOS'!C9</f>
        <v>BRINDAR INFORMACIÓN ERRADA DE LA PLANEACIÓN ESTRATÉGICA A LOS FUNCIONARIOS DE LA ENTIDAD</v>
      </c>
      <c r="F11" s="101">
        <f>'MAPA DE RIESGOS'!D9</f>
        <v>5</v>
      </c>
      <c r="G11" s="101">
        <f>'MAPA DE RIESGOS'!E9</f>
        <v>2</v>
      </c>
      <c r="H11" s="101" t="s">
        <v>124</v>
      </c>
      <c r="I11" s="114">
        <v>41913</v>
      </c>
      <c r="J11" s="114">
        <v>42185</v>
      </c>
      <c r="K11" s="114" t="str">
        <f t="shared" si="0"/>
        <v>P</v>
      </c>
      <c r="L11" s="101" t="s">
        <v>152</v>
      </c>
      <c r="M11" s="102" t="s">
        <v>125</v>
      </c>
      <c r="N11" s="428">
        <v>0.2</v>
      </c>
      <c r="O11" s="428">
        <v>1</v>
      </c>
      <c r="P11" s="426">
        <v>0.2</v>
      </c>
      <c r="Q11" s="427" t="s">
        <v>720</v>
      </c>
      <c r="R11" s="296" t="s">
        <v>756</v>
      </c>
      <c r="S11" s="101" t="s">
        <v>753</v>
      </c>
      <c r="T11" s="101" t="s">
        <v>754</v>
      </c>
      <c r="U11" s="115">
        <v>42937</v>
      </c>
      <c r="V11" s="101" t="s">
        <v>755</v>
      </c>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row>
    <row r="12" spans="1:166" s="100" customFormat="1" ht="124.5" customHeight="1" thickBot="1" thickTop="1">
      <c r="A12" s="116" t="str">
        <f>+'MAPA DE RIESGOS'!A10</f>
        <v>CA07014-P</v>
      </c>
      <c r="B12" s="117">
        <v>41904</v>
      </c>
      <c r="C12" s="115">
        <v>41927</v>
      </c>
      <c r="D12" s="101" t="str">
        <f>'MAPA DE RIESGOS'!B10</f>
        <v>DIRECCIONAMIENTO ESTRATÉGICO</v>
      </c>
      <c r="E12" s="101" t="str">
        <f>'MAPA DE RIESGOS'!C10</f>
        <v>INCUMPLIMIENTO DEL DECRETO 943 DE MAYO DE 2014 REFERENTE A LA ACTUALIZACIÓN DEL MECI</v>
      </c>
      <c r="F12" s="101">
        <f>'MAPA DE RIESGOS'!D10</f>
        <v>4</v>
      </c>
      <c r="G12" s="101">
        <f>'MAPA DE RIESGOS'!E10</f>
        <v>2</v>
      </c>
      <c r="H12" s="101" t="s">
        <v>157</v>
      </c>
      <c r="I12" s="114">
        <v>41927</v>
      </c>
      <c r="J12" s="114">
        <v>42062</v>
      </c>
      <c r="K12" s="114" t="str">
        <f t="shared" si="0"/>
        <v>P</v>
      </c>
      <c r="L12" s="101" t="s">
        <v>151</v>
      </c>
      <c r="M12" s="102" t="s">
        <v>158</v>
      </c>
      <c r="N12" s="423">
        <v>3</v>
      </c>
      <c r="O12" s="423">
        <v>5</v>
      </c>
      <c r="P12" s="426">
        <v>0.6</v>
      </c>
      <c r="Q12" s="425" t="s">
        <v>744</v>
      </c>
      <c r="R12" s="429" t="s">
        <v>757</v>
      </c>
      <c r="S12" s="101" t="s">
        <v>753</v>
      </c>
      <c r="T12" s="101" t="s">
        <v>754</v>
      </c>
      <c r="U12" s="115">
        <v>42937</v>
      </c>
      <c r="V12" s="421" t="s">
        <v>755</v>
      </c>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row>
    <row r="13" spans="1:166" s="100" customFormat="1" ht="66.75" customHeight="1" thickBot="1" thickTop="1">
      <c r="A13" s="116" t="str">
        <f>+'MAPA DE RIESGOS'!A11</f>
        <v>CA07114-P</v>
      </c>
      <c r="B13" s="117">
        <v>41904</v>
      </c>
      <c r="C13" s="115">
        <v>41927</v>
      </c>
      <c r="D13" s="101" t="str">
        <f>'MAPA DE RIESGOS'!B11</f>
        <v>DIRECCIONAMIENTO ESTRATÉGICO</v>
      </c>
      <c r="E13" s="101" t="str">
        <f>'MAPA DE RIESGOS'!C11</f>
        <v>POSIBLES INCUMPLIMIENTOS REFERENTES A LAS ACTIVIDADES QUE DESARROLLA LA OFICINA</v>
      </c>
      <c r="F13" s="101">
        <f>'MAPA DE RIESGOS'!D11</f>
        <v>4</v>
      </c>
      <c r="G13" s="101">
        <f>'MAPA DE RIESGOS'!E11</f>
        <v>1</v>
      </c>
      <c r="H13" s="101" t="s">
        <v>162</v>
      </c>
      <c r="I13" s="114">
        <v>41927</v>
      </c>
      <c r="J13" s="114">
        <v>41993</v>
      </c>
      <c r="K13" s="114" t="str">
        <f t="shared" si="0"/>
        <v>SI</v>
      </c>
      <c r="L13" s="101" t="s">
        <v>151</v>
      </c>
      <c r="M13" s="102" t="s">
        <v>163</v>
      </c>
      <c r="N13" s="423">
        <v>0</v>
      </c>
      <c r="O13" s="423">
        <v>1</v>
      </c>
      <c r="P13" s="426">
        <v>0</v>
      </c>
      <c r="Q13" s="424" t="s">
        <v>721</v>
      </c>
      <c r="R13" s="429" t="s">
        <v>758</v>
      </c>
      <c r="S13" s="101" t="s">
        <v>753</v>
      </c>
      <c r="T13" s="101" t="s">
        <v>754</v>
      </c>
      <c r="U13" s="115">
        <v>42937</v>
      </c>
      <c r="V13" s="421" t="s">
        <v>755</v>
      </c>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row>
    <row r="14" spans="1:166" s="100" customFormat="1" ht="60.75" customHeight="1" thickBot="1" thickTop="1">
      <c r="A14" s="116" t="str">
        <f>+'MAPA DE RIESGOS'!A12</f>
        <v>CI03015-P</v>
      </c>
      <c r="B14" s="117">
        <v>42263</v>
      </c>
      <c r="C14" s="115">
        <v>42261</v>
      </c>
      <c r="D14" s="101" t="str">
        <f>'MAPA DE RIESGOS'!B12</f>
        <v>DIRECCIONAMIENTO ESTRATÉGICO</v>
      </c>
      <c r="E14" s="101" t="str">
        <f>'MAPA DE RIESGOS'!C12</f>
        <v>POSIBLE INCUMPLIMIENTO DEL NUMERAL 4,2,2  DE LA NORMA MANUAL DE CALIDAD </v>
      </c>
      <c r="F14" s="101">
        <f>'MAPA DE RIESGOS'!D12</f>
        <v>4</v>
      </c>
      <c r="G14" s="101">
        <f>'MAPA DE RIESGOS'!E12</f>
        <v>3</v>
      </c>
      <c r="H14" s="101" t="s">
        <v>324</v>
      </c>
      <c r="I14" s="114">
        <v>42439</v>
      </c>
      <c r="J14" s="114">
        <v>42551</v>
      </c>
      <c r="K14" s="114" t="str">
        <f t="shared" si="0"/>
        <v>P</v>
      </c>
      <c r="L14" s="101" t="s">
        <v>151</v>
      </c>
      <c r="M14" s="102" t="s">
        <v>325</v>
      </c>
      <c r="N14" s="428">
        <v>0.2</v>
      </c>
      <c r="O14" s="428">
        <v>1</v>
      </c>
      <c r="P14" s="426">
        <v>0.2</v>
      </c>
      <c r="Q14" s="425" t="s">
        <v>722</v>
      </c>
      <c r="R14" s="296" t="s">
        <v>759</v>
      </c>
      <c r="S14" s="101" t="s">
        <v>753</v>
      </c>
      <c r="T14" s="101" t="s">
        <v>754</v>
      </c>
      <c r="U14" s="115">
        <v>42937</v>
      </c>
      <c r="V14" s="421" t="s">
        <v>755</v>
      </c>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row>
    <row r="15" spans="1:166" s="100" customFormat="1" ht="78" customHeight="1" thickBot="1" thickTop="1">
      <c r="A15" s="116" t="str">
        <f>+'MAPA DE RIESGOS'!A13</f>
        <v>CI03115-P</v>
      </c>
      <c r="B15" s="117">
        <v>42263</v>
      </c>
      <c r="C15" s="115">
        <v>42261</v>
      </c>
      <c r="D15" s="101" t="str">
        <f>'MAPA DE RIESGOS'!B13</f>
        <v>DIRECCIONAMIENTO ESTRATÉGICO</v>
      </c>
      <c r="E15" s="101" t="str">
        <f>'MAPA DE RIESGOS'!C13</f>
        <v>posible contruccion de la Matriz del Plan Anticorrupción y sus componentes no acorde a la metodologia actual </v>
      </c>
      <c r="F15" s="101">
        <f>'MAPA DE RIESGOS'!D13</f>
        <v>4</v>
      </c>
      <c r="G15" s="101">
        <f>'MAPA DE RIESGOS'!E13</f>
        <v>3</v>
      </c>
      <c r="H15" s="101" t="s">
        <v>328</v>
      </c>
      <c r="I15" s="114">
        <v>42439</v>
      </c>
      <c r="J15" s="114">
        <v>42459</v>
      </c>
      <c r="K15" s="114" t="str">
        <f t="shared" si="0"/>
        <v>P</v>
      </c>
      <c r="L15" s="101" t="s">
        <v>329</v>
      </c>
      <c r="M15" s="102" t="s">
        <v>330</v>
      </c>
      <c r="N15" s="428">
        <v>0.1</v>
      </c>
      <c r="O15" s="423">
        <v>1</v>
      </c>
      <c r="P15" s="426">
        <v>0.1</v>
      </c>
      <c r="Q15" s="424" t="s">
        <v>723</v>
      </c>
      <c r="R15" s="429" t="s">
        <v>786</v>
      </c>
      <c r="S15" s="101" t="s">
        <v>753</v>
      </c>
      <c r="T15" s="101" t="s">
        <v>780</v>
      </c>
      <c r="U15" s="115">
        <v>42937</v>
      </c>
      <c r="V15" s="421" t="s">
        <v>755</v>
      </c>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row>
    <row r="16" spans="1:166" s="100" customFormat="1" ht="65.25" customHeight="1" thickBot="1" thickTop="1">
      <c r="A16" s="116" t="str">
        <f>+'MAPA DE RIESGOS'!A14</f>
        <v>CA01916-P</v>
      </c>
      <c r="B16" s="117">
        <v>42641</v>
      </c>
      <c r="C16" s="115">
        <v>42662</v>
      </c>
      <c r="D16" s="101" t="str">
        <f>'MAPA DE RIESGOS'!B14</f>
        <v>DIRECCIONAMIENTO ESTRATÉGICO</v>
      </c>
      <c r="E16" s="101" t="str">
        <f>'MAPA DE RIESGOS'!C14</f>
        <v>DESACTULIZACIÓN DE LA DOCUMENTACION DEL SISTEMA </v>
      </c>
      <c r="F16" s="101">
        <f>'MAPA DE RIESGOS'!D14</f>
        <v>3</v>
      </c>
      <c r="G16" s="101">
        <f>'MAPA DE RIESGOS'!E14</f>
        <v>3</v>
      </c>
      <c r="H16" s="101" t="s">
        <v>391</v>
      </c>
      <c r="I16" s="114">
        <v>42663</v>
      </c>
      <c r="J16" s="114">
        <v>42735</v>
      </c>
      <c r="K16" s="114" t="str">
        <f t="shared" si="0"/>
        <v>T</v>
      </c>
      <c r="L16" s="101" t="s">
        <v>392</v>
      </c>
      <c r="M16" s="102" t="s">
        <v>393</v>
      </c>
      <c r="N16" s="428">
        <v>1</v>
      </c>
      <c r="O16" s="428">
        <v>1</v>
      </c>
      <c r="P16" s="426">
        <v>1</v>
      </c>
      <c r="Q16" s="429" t="s">
        <v>745</v>
      </c>
      <c r="R16" s="429" t="s">
        <v>760</v>
      </c>
      <c r="S16" s="433" t="s">
        <v>761</v>
      </c>
      <c r="T16" s="433" t="s">
        <v>785</v>
      </c>
      <c r="U16" s="434">
        <v>42937</v>
      </c>
      <c r="V16" s="433" t="s">
        <v>755</v>
      </c>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row>
    <row r="17" spans="1:166" s="100" customFormat="1" ht="89.25" customHeight="1" thickBot="1" thickTop="1">
      <c r="A17" s="116" t="str">
        <f>+'MAPA DE RIESGOS'!A15</f>
        <v>CA02216-P</v>
      </c>
      <c r="B17" s="117">
        <v>42641</v>
      </c>
      <c r="C17" s="115">
        <v>42662</v>
      </c>
      <c r="D17" s="101" t="str">
        <f>'MAPA DE RIESGOS'!B15</f>
        <v>DIRECCIONAMIENTO ESTRATÉGICO</v>
      </c>
      <c r="E17" s="101" t="str">
        <f>'MAPA DE RIESGOS'!C15</f>
        <v>NO CONTAR CON LA DEBIDA OPORTUNIDAD CON LA RESOLUCION PARA UTILIZAR LOS RECURSOS ASIGNADOS EN EL PAC </v>
      </c>
      <c r="F17" s="101">
        <f>'MAPA DE RIESGOS'!D15</f>
        <v>3</v>
      </c>
      <c r="G17" s="101">
        <f>'MAPA DE RIESGOS'!E15</f>
        <v>3</v>
      </c>
      <c r="H17" s="101" t="s">
        <v>398</v>
      </c>
      <c r="I17" s="114">
        <v>42663</v>
      </c>
      <c r="J17" s="114">
        <v>42735</v>
      </c>
      <c r="K17" s="114" t="str">
        <f t="shared" si="0"/>
        <v>P</v>
      </c>
      <c r="L17" s="101" t="s">
        <v>394</v>
      </c>
      <c r="M17" s="102" t="s">
        <v>399</v>
      </c>
      <c r="N17" s="428">
        <v>0.4</v>
      </c>
      <c r="O17" s="428">
        <v>1</v>
      </c>
      <c r="P17" s="426">
        <v>0.4</v>
      </c>
      <c r="Q17" s="427" t="s">
        <v>724</v>
      </c>
      <c r="R17" s="429" t="s">
        <v>762</v>
      </c>
      <c r="S17" s="101" t="s">
        <v>763</v>
      </c>
      <c r="T17" s="101" t="s">
        <v>754</v>
      </c>
      <c r="U17" s="115">
        <v>42937</v>
      </c>
      <c r="V17" s="101" t="s">
        <v>755</v>
      </c>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row>
    <row r="18" spans="1:166" s="100" customFormat="1" ht="81" customHeight="1" thickBot="1" thickTop="1">
      <c r="A18" s="116" t="str">
        <f>+'MAPA DE RIESGOS'!A16</f>
        <v>CA00117-P</v>
      </c>
      <c r="B18" s="117">
        <v>42789</v>
      </c>
      <c r="C18" s="115">
        <v>42821</v>
      </c>
      <c r="D18" s="101" t="str">
        <f>'MAPA DE RIESGOS'!B16</f>
        <v>DIRECCIONAMIENTO ESTRATÉGICO</v>
      </c>
      <c r="E18" s="101" t="str">
        <f>'MAPA DE RIESGOS'!C16</f>
        <v>QUE NO SE IMPRARTAN LOS LINEAMIENTOS ADECUADOS PARA LA ENTIDAD </v>
      </c>
      <c r="F18" s="101">
        <f>'MAPA DE RIESGOS'!D16</f>
        <v>3</v>
      </c>
      <c r="G18" s="101">
        <f>'MAPA DE RIESGOS'!E16</f>
        <v>3</v>
      </c>
      <c r="H18" s="101" t="s">
        <v>540</v>
      </c>
      <c r="I18" s="114">
        <v>42824</v>
      </c>
      <c r="J18" s="114">
        <v>42855</v>
      </c>
      <c r="K18" s="114" t="str">
        <f t="shared" si="0"/>
        <v>T</v>
      </c>
      <c r="L18" s="101" t="s">
        <v>394</v>
      </c>
      <c r="M18" s="102" t="s">
        <v>541</v>
      </c>
      <c r="N18" s="428">
        <v>1</v>
      </c>
      <c r="O18" s="428">
        <v>1</v>
      </c>
      <c r="P18" s="426">
        <v>1</v>
      </c>
      <c r="Q18" s="427" t="s">
        <v>725</v>
      </c>
      <c r="R18" s="429" t="s">
        <v>764</v>
      </c>
      <c r="S18" s="433" t="s">
        <v>761</v>
      </c>
      <c r="T18" s="433" t="s">
        <v>785</v>
      </c>
      <c r="U18" s="434">
        <v>42937</v>
      </c>
      <c r="V18" s="101" t="s">
        <v>755</v>
      </c>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row>
    <row r="19" spans="1:166" s="100" customFormat="1" ht="69.75" customHeight="1" thickBot="1" thickTop="1">
      <c r="A19" s="116" t="str">
        <f>+'MAPA DE RIESGOS'!A17</f>
        <v>CA00217-P</v>
      </c>
      <c r="B19" s="117">
        <v>42789</v>
      </c>
      <c r="C19" s="115">
        <v>42821</v>
      </c>
      <c r="D19" s="101" t="str">
        <f>'MAPA DE RIESGOS'!B17</f>
        <v>DIRECCIONAMIENTO ESTRATÉGICO</v>
      </c>
      <c r="E19" s="101" t="str">
        <f>'MAPA DE RIESGOS'!C17</f>
        <v>QUE NO EXISTAN REGISTROS DE LA DOCUMENTACIÓN REFERENTE AL PLAN DE MEJORAMIENTO INSTITUCIONAL </v>
      </c>
      <c r="F19" s="101">
        <f>'MAPA DE RIESGOS'!D17</f>
        <v>3</v>
      </c>
      <c r="G19" s="101">
        <f>'MAPA DE RIESGOS'!E17</f>
        <v>3</v>
      </c>
      <c r="H19" s="101" t="s">
        <v>558</v>
      </c>
      <c r="I19" s="114">
        <v>42824</v>
      </c>
      <c r="J19" s="114">
        <v>42916</v>
      </c>
      <c r="K19" s="114" t="str">
        <f t="shared" si="0"/>
        <v>T</v>
      </c>
      <c r="L19" s="101" t="s">
        <v>394</v>
      </c>
      <c r="M19" s="102" t="s">
        <v>559</v>
      </c>
      <c r="N19" s="251">
        <v>1</v>
      </c>
      <c r="O19" s="251">
        <v>1</v>
      </c>
      <c r="P19" s="249">
        <v>1</v>
      </c>
      <c r="Q19" s="250" t="s">
        <v>733</v>
      </c>
      <c r="R19" s="429" t="s">
        <v>765</v>
      </c>
      <c r="S19" s="433" t="s">
        <v>761</v>
      </c>
      <c r="T19" s="101"/>
      <c r="U19" s="115">
        <v>42937</v>
      </c>
      <c r="V19" s="101" t="s">
        <v>755</v>
      </c>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row>
    <row r="20" spans="1:166" s="100" customFormat="1" ht="75.75" customHeight="1" thickBot="1" thickTop="1">
      <c r="A20" s="116" t="str">
        <f>+'MAPA DE RIESGOS'!A18</f>
        <v>CA00317-P</v>
      </c>
      <c r="B20" s="117">
        <v>42789</v>
      </c>
      <c r="C20" s="115">
        <v>42821</v>
      </c>
      <c r="D20" s="101" t="str">
        <f>'MAPA DE RIESGOS'!B18</f>
        <v>DIRECCIONAMIENTO ESTRATÉGICO</v>
      </c>
      <c r="E20" s="101" t="str">
        <f>'MAPA DE RIESGOS'!C18</f>
        <v>NO CONTAR CON LOS INSUMOS COMPLETOS PARA CONSOLIDAR EL INFORME EJECUTIVO DE REVISIÓN POR LA DRECCIÓN </v>
      </c>
      <c r="F20" s="101">
        <f>'MAPA DE RIESGOS'!D18</f>
        <v>3</v>
      </c>
      <c r="G20" s="101">
        <f>'MAPA DE RIESGOS'!E18</f>
        <v>2</v>
      </c>
      <c r="H20" s="101" t="s">
        <v>750</v>
      </c>
      <c r="I20" s="114">
        <v>42805</v>
      </c>
      <c r="J20" s="422">
        <v>43008</v>
      </c>
      <c r="K20" s="114" t="str">
        <f t="shared" si="0"/>
        <v>P</v>
      </c>
      <c r="L20" s="421" t="s">
        <v>394</v>
      </c>
      <c r="M20" s="102" t="s">
        <v>480</v>
      </c>
      <c r="N20" s="251" t="s">
        <v>107</v>
      </c>
      <c r="O20" s="428" t="s">
        <v>107</v>
      </c>
      <c r="P20" s="428" t="s">
        <v>107</v>
      </c>
      <c r="Q20" s="250" t="s">
        <v>107</v>
      </c>
      <c r="R20" s="429" t="s">
        <v>107</v>
      </c>
      <c r="S20" s="421" t="s">
        <v>107</v>
      </c>
      <c r="T20" s="421" t="s">
        <v>107</v>
      </c>
      <c r="U20" s="115">
        <v>42937</v>
      </c>
      <c r="V20" s="421" t="s">
        <v>755</v>
      </c>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row>
    <row r="21" spans="1:166" s="13" customFormat="1" ht="104.25" customHeight="1" thickBot="1" thickTop="1">
      <c r="A21" s="43" t="str">
        <f>+'MAPA DE RIESGOS'!A19</f>
        <v>CA05813-P</v>
      </c>
      <c r="B21" s="44">
        <v>41600</v>
      </c>
      <c r="C21" s="45">
        <v>41618</v>
      </c>
      <c r="D21" s="84" t="str">
        <f>'MAPA DE RIESGOS'!B19</f>
        <v>GESTION DE TIC`S</v>
      </c>
      <c r="E21" s="84" t="str">
        <f>'MAPA DE RIESGOS'!C19</f>
        <v>QUE SE INCUMPLA CON LAS POLITICAS DE SEGURIDAD DE LA ENTIDAD</v>
      </c>
      <c r="F21" s="84">
        <f>'MAPA DE RIESGOS'!D19</f>
        <v>2</v>
      </c>
      <c r="G21" s="84">
        <f>'MAPA DE RIESGOS'!E19</f>
        <v>3</v>
      </c>
      <c r="H21" s="84" t="s">
        <v>636</v>
      </c>
      <c r="I21" s="48">
        <v>41618</v>
      </c>
      <c r="J21" s="48">
        <v>42277</v>
      </c>
      <c r="K21" s="48" t="str">
        <f t="shared" si="0"/>
        <v>SI</v>
      </c>
      <c r="L21" s="46" t="s">
        <v>166</v>
      </c>
      <c r="M21" s="47" t="s">
        <v>100</v>
      </c>
      <c r="N21" s="384">
        <v>1</v>
      </c>
      <c r="O21" s="384">
        <v>1</v>
      </c>
      <c r="P21" s="386">
        <v>0</v>
      </c>
      <c r="Q21" s="387" t="s">
        <v>697</v>
      </c>
      <c r="R21" s="437" t="s">
        <v>837</v>
      </c>
      <c r="S21" s="384" t="s">
        <v>753</v>
      </c>
      <c r="T21" s="384" t="s">
        <v>754</v>
      </c>
      <c r="U21" s="45">
        <v>42943</v>
      </c>
      <c r="V21" s="384" t="s">
        <v>803</v>
      </c>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row>
    <row r="22" spans="1:22" ht="68.25" customHeight="1" thickBot="1" thickTop="1">
      <c r="A22" s="43" t="str">
        <f>+'MAPA DE RIESGOS'!A20</f>
        <v>CI00514-P</v>
      </c>
      <c r="B22" s="44">
        <v>41724</v>
      </c>
      <c r="C22" s="45">
        <v>41751</v>
      </c>
      <c r="D22" s="84" t="str">
        <f>'MAPA DE RIESGOS'!B20</f>
        <v>GESTION DE TIC`S</v>
      </c>
      <c r="E22" s="84" t="str">
        <f>'MAPA DE RIESGOS'!C20</f>
        <v>QUE SE INCUMPLA CON LAS POLITICAS DE SEGURIDAD DE LA ENTIDAD</v>
      </c>
      <c r="F22" s="84">
        <f>'MAPA DE RIESGOS'!D20</f>
        <v>2</v>
      </c>
      <c r="G22" s="84">
        <f>'MAPA DE RIESGOS'!E20</f>
        <v>4</v>
      </c>
      <c r="H22" s="84" t="s">
        <v>118</v>
      </c>
      <c r="I22" s="48">
        <v>41751</v>
      </c>
      <c r="J22" s="48">
        <v>42124</v>
      </c>
      <c r="K22" s="48" t="str">
        <f t="shared" si="0"/>
        <v>P</v>
      </c>
      <c r="L22" s="46" t="s">
        <v>150</v>
      </c>
      <c r="M22" s="47" t="s">
        <v>117</v>
      </c>
      <c r="N22" s="384">
        <v>0.2</v>
      </c>
      <c r="O22" s="384">
        <v>1</v>
      </c>
      <c r="P22" s="386">
        <v>0.2</v>
      </c>
      <c r="Q22" s="385" t="s">
        <v>698</v>
      </c>
      <c r="R22" s="297" t="s">
        <v>804</v>
      </c>
      <c r="S22" s="243" t="s">
        <v>753</v>
      </c>
      <c r="T22" s="243" t="s">
        <v>754</v>
      </c>
      <c r="U22" s="45">
        <v>42943</v>
      </c>
      <c r="V22" s="243" t="s">
        <v>803</v>
      </c>
    </row>
    <row r="23" spans="1:166" s="13" customFormat="1" ht="74.25" customHeight="1" thickBot="1" thickTop="1">
      <c r="A23" s="572" t="str">
        <f>+'MAPA DE RIESGOS'!A21</f>
        <v>CI01514-P</v>
      </c>
      <c r="B23" s="574">
        <v>41793</v>
      </c>
      <c r="C23" s="578">
        <v>41814</v>
      </c>
      <c r="D23" s="576" t="str">
        <f>'MAPA DE RIESGOS'!B21</f>
        <v>GESTION DE TIC`S</v>
      </c>
      <c r="E23" s="576" t="str">
        <f>'MAPA DE RIESGOS'!C21</f>
        <v>POSIBLE UTILIZACION DE FORMATOS INCORRECTOS POR PARTE DE LOS FUNCIONARIOS DE LA ENTIDAD</v>
      </c>
      <c r="F23" s="576">
        <f>'MAPA DE RIESGOS'!D21</f>
        <v>2</v>
      </c>
      <c r="G23" s="576">
        <f>'MAPA DE RIESGOS'!E21</f>
        <v>4</v>
      </c>
      <c r="H23" s="84" t="s">
        <v>253</v>
      </c>
      <c r="I23" s="48">
        <v>42135</v>
      </c>
      <c r="J23" s="48">
        <v>42185</v>
      </c>
      <c r="K23" s="48" t="str">
        <f t="shared" si="0"/>
        <v>P</v>
      </c>
      <c r="L23" s="46" t="s">
        <v>148</v>
      </c>
      <c r="M23" s="47" t="s">
        <v>117</v>
      </c>
      <c r="N23" s="384">
        <v>0.4</v>
      </c>
      <c r="O23" s="384">
        <v>1</v>
      </c>
      <c r="P23" s="386">
        <v>0.4</v>
      </c>
      <c r="Q23" s="385" t="s">
        <v>699</v>
      </c>
      <c r="R23" s="297" t="s">
        <v>809</v>
      </c>
      <c r="S23" s="384" t="s">
        <v>753</v>
      </c>
      <c r="T23" s="384" t="s">
        <v>754</v>
      </c>
      <c r="U23" s="45">
        <v>42943</v>
      </c>
      <c r="V23" s="384" t="s">
        <v>803</v>
      </c>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row>
    <row r="24" spans="1:166" s="34" customFormat="1" ht="30.75" customHeight="1" hidden="1" thickBot="1" thickTop="1">
      <c r="A24" s="573"/>
      <c r="B24" s="575"/>
      <c r="C24" s="579"/>
      <c r="D24" s="577"/>
      <c r="E24" s="577"/>
      <c r="F24" s="577"/>
      <c r="G24" s="577"/>
      <c r="H24" s="36" t="s">
        <v>130</v>
      </c>
      <c r="I24" s="31">
        <v>41821</v>
      </c>
      <c r="J24" s="31">
        <v>41912</v>
      </c>
      <c r="K24" s="31" t="str">
        <f t="shared" si="0"/>
        <v>P</v>
      </c>
      <c r="L24" s="36" t="s">
        <v>149</v>
      </c>
      <c r="M24" s="30" t="s">
        <v>131</v>
      </c>
      <c r="N24" s="384">
        <v>0.4</v>
      </c>
      <c r="O24" s="388">
        <v>1</v>
      </c>
      <c r="P24" s="386">
        <v>0.4</v>
      </c>
      <c r="Q24" s="387" t="s">
        <v>700</v>
      </c>
      <c r="R24" s="298"/>
      <c r="S24" s="243"/>
      <c r="T24" s="243"/>
      <c r="U24" s="45"/>
      <c r="V24" s="243"/>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row>
    <row r="25" spans="1:166" s="13" customFormat="1" ht="74.25" customHeight="1" thickBot="1" thickTop="1">
      <c r="A25" s="230" t="str">
        <f>+'MAPA DE RIESGOS'!A22</f>
        <v>CA03515-P</v>
      </c>
      <c r="B25" s="202">
        <v>42236</v>
      </c>
      <c r="C25" s="203">
        <v>42256</v>
      </c>
      <c r="D25" s="84" t="str">
        <f>'MAPA DE RIESGOS'!B22</f>
        <v>GESTION DE TIC`S</v>
      </c>
      <c r="E25" s="84" t="str">
        <f>'MAPA DE RIESGOS'!C22</f>
        <v>POSIBLE ATAQUE DE SEGURIDAD </v>
      </c>
      <c r="F25" s="84">
        <f>'MAPA DE RIESGOS'!D22</f>
        <v>3</v>
      </c>
      <c r="G25" s="84">
        <f>'MAPA DE RIESGOS'!E22</f>
        <v>3</v>
      </c>
      <c r="H25" s="84" t="s">
        <v>283</v>
      </c>
      <c r="I25" s="48">
        <v>42277</v>
      </c>
      <c r="J25" s="48">
        <v>42368</v>
      </c>
      <c r="K25" s="48" t="str">
        <f t="shared" si="0"/>
        <v>P</v>
      </c>
      <c r="L25" s="46" t="s">
        <v>153</v>
      </c>
      <c r="M25" s="47" t="s">
        <v>99</v>
      </c>
      <c r="N25" s="384">
        <v>0.1</v>
      </c>
      <c r="O25" s="388">
        <v>1</v>
      </c>
      <c r="P25" s="386">
        <v>0.1</v>
      </c>
      <c r="Q25" s="387" t="s">
        <v>738</v>
      </c>
      <c r="R25" s="437" t="s">
        <v>805</v>
      </c>
      <c r="S25" s="384" t="s">
        <v>753</v>
      </c>
      <c r="T25" s="384" t="s">
        <v>754</v>
      </c>
      <c r="U25" s="45">
        <v>42943</v>
      </c>
      <c r="V25" s="384" t="s">
        <v>803</v>
      </c>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row>
    <row r="26" spans="1:166" s="39" customFormat="1" ht="63" customHeight="1" thickBot="1" thickTop="1">
      <c r="A26" s="230" t="str">
        <f>+'MAPA DE RIESGOS'!A23</f>
        <v>CA01216-P</v>
      </c>
      <c r="B26" s="202">
        <v>42418</v>
      </c>
      <c r="C26" s="203">
        <v>42445</v>
      </c>
      <c r="D26" s="84" t="str">
        <f>'MAPA DE RIESGOS'!B23</f>
        <v>GESTION DE TIC`S</v>
      </c>
      <c r="E26" s="84" t="str">
        <f>'MAPA DE RIESGOS'!C23</f>
        <v>DESACTUALIZACIÓN EN EL MANEJO DE LAS COMUNICACIONES </v>
      </c>
      <c r="F26" s="84">
        <f>'MAPA DE RIESGOS'!D23</f>
        <v>3</v>
      </c>
      <c r="G26" s="84">
        <f>'MAPA DE RIESGOS'!E23</f>
        <v>3</v>
      </c>
      <c r="H26" s="84" t="s">
        <v>634</v>
      </c>
      <c r="I26" s="48" t="s">
        <v>635</v>
      </c>
      <c r="J26" s="48">
        <v>42916</v>
      </c>
      <c r="K26" s="48" t="str">
        <f t="shared" si="0"/>
        <v>T</v>
      </c>
      <c r="L26" s="46" t="s">
        <v>153</v>
      </c>
      <c r="M26" s="47" t="s">
        <v>356</v>
      </c>
      <c r="N26" s="384">
        <v>1</v>
      </c>
      <c r="O26" s="388">
        <v>1</v>
      </c>
      <c r="P26" s="386">
        <v>1</v>
      </c>
      <c r="Q26" s="389" t="s">
        <v>751</v>
      </c>
      <c r="R26" s="297" t="s">
        <v>815</v>
      </c>
      <c r="S26" s="243" t="s">
        <v>761</v>
      </c>
      <c r="T26" s="384" t="s">
        <v>806</v>
      </c>
      <c r="U26" s="45">
        <v>42943</v>
      </c>
      <c r="V26" s="384" t="s">
        <v>803</v>
      </c>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row>
    <row r="27" spans="1:166" s="39" customFormat="1" ht="64.5" customHeight="1" thickBot="1" thickTop="1">
      <c r="A27" s="230" t="str">
        <f>+'MAPA DE RIESGOS'!A24</f>
        <v>CA01316-P</v>
      </c>
      <c r="B27" s="202">
        <v>42418</v>
      </c>
      <c r="C27" s="203">
        <v>42445</v>
      </c>
      <c r="D27" s="84" t="str">
        <f>'MAPA DE RIESGOS'!B24</f>
        <v>GESTION DE TIC`S</v>
      </c>
      <c r="E27" s="84" t="str">
        <f>'MAPA DE RIESGOS'!C24</f>
        <v>POSIBLE INSTALACIÓN DE SOFTWARE ILEGAL </v>
      </c>
      <c r="F27" s="84">
        <f>'MAPA DE RIESGOS'!D24</f>
        <v>3</v>
      </c>
      <c r="G27" s="84">
        <f>'MAPA DE RIESGOS'!E24</f>
        <v>3</v>
      </c>
      <c r="H27" s="84" t="s">
        <v>347</v>
      </c>
      <c r="I27" s="48">
        <v>42445</v>
      </c>
      <c r="J27" s="48">
        <v>42551</v>
      </c>
      <c r="K27" s="48" t="str">
        <f t="shared" si="0"/>
        <v>SI</v>
      </c>
      <c r="L27" s="46" t="s">
        <v>153</v>
      </c>
      <c r="M27" s="47" t="s">
        <v>357</v>
      </c>
      <c r="N27" s="384">
        <v>0</v>
      </c>
      <c r="O27" s="388">
        <v>1</v>
      </c>
      <c r="P27" s="386">
        <v>0</v>
      </c>
      <c r="Q27" s="387" t="s">
        <v>752</v>
      </c>
      <c r="R27" s="297" t="s">
        <v>807</v>
      </c>
      <c r="S27" s="243" t="s">
        <v>753</v>
      </c>
      <c r="T27" s="384" t="s">
        <v>754</v>
      </c>
      <c r="U27" s="45">
        <v>42943</v>
      </c>
      <c r="V27" s="384" t="s">
        <v>803</v>
      </c>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row>
    <row r="28" spans="1:166" s="39" customFormat="1" ht="66.75" customHeight="1" thickBot="1" thickTop="1">
      <c r="A28" s="230" t="str">
        <f>+'MAPA DE RIESGOS'!A25</f>
        <v>CA01416-P</v>
      </c>
      <c r="B28" s="202">
        <v>42418</v>
      </c>
      <c r="C28" s="203">
        <v>42445</v>
      </c>
      <c r="D28" s="84" t="str">
        <f>'MAPA DE RIESGOS'!B25</f>
        <v>GESTION DE TIC`S</v>
      </c>
      <c r="E28" s="84" t="str">
        <f>'MAPA DE RIESGOS'!C25</f>
        <v>INCUMPLIMIENTO DE LA LEY 1712 DE 2014</v>
      </c>
      <c r="F28" s="84">
        <f>'MAPA DE RIESGOS'!D25</f>
        <v>3</v>
      </c>
      <c r="G28" s="84">
        <f>'MAPA DE RIESGOS'!E25</f>
        <v>3</v>
      </c>
      <c r="H28" s="84" t="s">
        <v>351</v>
      </c>
      <c r="I28" s="48">
        <v>42445</v>
      </c>
      <c r="J28" s="48">
        <v>42551</v>
      </c>
      <c r="K28" s="48" t="str">
        <f t="shared" si="0"/>
        <v>P</v>
      </c>
      <c r="L28" s="46" t="s">
        <v>153</v>
      </c>
      <c r="M28" s="47" t="s">
        <v>99</v>
      </c>
      <c r="N28" s="384">
        <v>0.4</v>
      </c>
      <c r="O28" s="388">
        <v>1</v>
      </c>
      <c r="P28" s="386">
        <v>0.4</v>
      </c>
      <c r="Q28" s="385" t="s">
        <v>699</v>
      </c>
      <c r="R28" s="297" t="s">
        <v>809</v>
      </c>
      <c r="S28" s="384" t="s">
        <v>753</v>
      </c>
      <c r="T28" s="384" t="s">
        <v>754</v>
      </c>
      <c r="U28" s="45">
        <v>42943</v>
      </c>
      <c r="V28" s="384" t="s">
        <v>803</v>
      </c>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row>
    <row r="29" spans="1:166" s="39" customFormat="1" ht="83.25" customHeight="1" thickBot="1" thickTop="1">
      <c r="A29" s="230" t="str">
        <f>+'MAPA DE RIESGOS'!A26</f>
        <v>CA01516-P</v>
      </c>
      <c r="B29" s="202">
        <v>42418</v>
      </c>
      <c r="C29" s="203">
        <v>42445</v>
      </c>
      <c r="D29" s="84" t="str">
        <f>'MAPA DE RIESGOS'!B26</f>
        <v>GESTION DE TIC`S</v>
      </c>
      <c r="E29" s="84" t="str">
        <f>'MAPA DE RIESGOS'!C26</f>
        <v>QUE NO SE TENGAN CANALES EFECTIVOS DE COMUNICACIÓN CON EL CIUDADANO </v>
      </c>
      <c r="F29" s="84">
        <f>'MAPA DE RIESGOS'!D26</f>
        <v>3</v>
      </c>
      <c r="G29" s="84">
        <f>'MAPA DE RIESGOS'!E26</f>
        <v>3</v>
      </c>
      <c r="H29" s="84" t="s">
        <v>355</v>
      </c>
      <c r="I29" s="48">
        <v>42445</v>
      </c>
      <c r="J29" s="48">
        <v>42551</v>
      </c>
      <c r="K29" s="48" t="str">
        <f t="shared" si="0"/>
        <v>P</v>
      </c>
      <c r="L29" s="46" t="s">
        <v>153</v>
      </c>
      <c r="M29" s="47" t="s">
        <v>356</v>
      </c>
      <c r="N29" s="384">
        <v>0.2</v>
      </c>
      <c r="O29" s="388">
        <v>1</v>
      </c>
      <c r="P29" s="386">
        <v>0.2</v>
      </c>
      <c r="Q29" s="387" t="s">
        <v>701</v>
      </c>
      <c r="R29" s="297" t="s">
        <v>808</v>
      </c>
      <c r="S29" s="384" t="s">
        <v>753</v>
      </c>
      <c r="T29" s="384" t="s">
        <v>754</v>
      </c>
      <c r="U29" s="45">
        <v>42943</v>
      </c>
      <c r="V29" s="384" t="s">
        <v>803</v>
      </c>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row>
    <row r="30" spans="1:22" s="81" customFormat="1" ht="66" customHeight="1" thickBot="1" thickTop="1">
      <c r="A30" s="284" t="str">
        <f>+'MAPA DE RIESGOS'!A27</f>
        <v>CI00117-P</v>
      </c>
      <c r="B30" s="285">
        <v>42816</v>
      </c>
      <c r="C30" s="286">
        <v>42844</v>
      </c>
      <c r="D30" s="243" t="str">
        <f>'MAPA DE RIESGOS'!B27</f>
        <v>GESTION DE TIC`S</v>
      </c>
      <c r="E30" s="243" t="str">
        <f>'MAPA DE RIESGOS'!C27</f>
        <v>INSTALACIÓN DE SOFTWARE  ILEGAL </v>
      </c>
      <c r="F30" s="243">
        <f>'MAPA DE RIESGOS'!D27</f>
        <v>4</v>
      </c>
      <c r="G30" s="243">
        <f>'MAPA DE RIESGOS'!E27</f>
        <v>4</v>
      </c>
      <c r="H30" s="243" t="s">
        <v>602</v>
      </c>
      <c r="I30" s="48">
        <v>42844</v>
      </c>
      <c r="J30" s="48">
        <v>42916</v>
      </c>
      <c r="K30" s="48" t="str">
        <f t="shared" si="0"/>
        <v>P</v>
      </c>
      <c r="L30" s="243" t="s">
        <v>153</v>
      </c>
      <c r="M30" s="47" t="s">
        <v>603</v>
      </c>
      <c r="N30" s="384">
        <v>0.7</v>
      </c>
      <c r="O30" s="388">
        <v>1</v>
      </c>
      <c r="P30" s="386">
        <v>0.7</v>
      </c>
      <c r="Q30" s="387" t="s">
        <v>702</v>
      </c>
      <c r="R30" s="299" t="s">
        <v>810</v>
      </c>
      <c r="S30" s="384" t="s">
        <v>753</v>
      </c>
      <c r="T30" s="384" t="s">
        <v>754</v>
      </c>
      <c r="U30" s="45">
        <v>42943</v>
      </c>
      <c r="V30" s="384" t="s">
        <v>803</v>
      </c>
    </row>
    <row r="31" spans="1:22" s="81" customFormat="1" ht="63" customHeight="1" thickBot="1" thickTop="1">
      <c r="A31" s="284" t="str">
        <f>+'MAPA DE RIESGOS'!A28</f>
        <v>CI00217-P</v>
      </c>
      <c r="B31" s="285">
        <v>42816</v>
      </c>
      <c r="C31" s="286">
        <v>42844</v>
      </c>
      <c r="D31" s="243" t="str">
        <f>'MAPA DE RIESGOS'!B28</f>
        <v>GESTION DE TIC`S</v>
      </c>
      <c r="E31" s="243" t="str">
        <f>'MAPA DE RIESGOS'!C28</f>
        <v>INCUMPLIMIENTO A LA NORMATIVIDAD </v>
      </c>
      <c r="F31" s="243">
        <f>'MAPA DE RIESGOS'!D28</f>
        <v>3</v>
      </c>
      <c r="G31" s="243">
        <f>'MAPA DE RIESGOS'!E28</f>
        <v>3</v>
      </c>
      <c r="H31" s="243" t="s">
        <v>608</v>
      </c>
      <c r="I31" s="48">
        <v>42844</v>
      </c>
      <c r="J31" s="48">
        <v>42916</v>
      </c>
      <c r="K31" s="48" t="str">
        <f t="shared" si="0"/>
        <v>P</v>
      </c>
      <c r="L31" s="243" t="s">
        <v>153</v>
      </c>
      <c r="M31" s="47" t="s">
        <v>627</v>
      </c>
      <c r="N31" s="384">
        <v>0.7</v>
      </c>
      <c r="O31" s="388">
        <v>1</v>
      </c>
      <c r="P31" s="386">
        <v>0.7</v>
      </c>
      <c r="Q31" s="387" t="s">
        <v>703</v>
      </c>
      <c r="R31" s="299" t="s">
        <v>811</v>
      </c>
      <c r="S31" s="384" t="s">
        <v>753</v>
      </c>
      <c r="T31" s="384" t="s">
        <v>754</v>
      </c>
      <c r="U31" s="45">
        <v>42943</v>
      </c>
      <c r="V31" s="384" t="s">
        <v>803</v>
      </c>
    </row>
    <row r="32" spans="1:22" s="81" customFormat="1" ht="62.25" customHeight="1" thickBot="1" thickTop="1">
      <c r="A32" s="284" t="str">
        <f>+'MAPA DE RIESGOS'!A29</f>
        <v>CI00317-P</v>
      </c>
      <c r="B32" s="285">
        <v>42816</v>
      </c>
      <c r="C32" s="286">
        <v>42844</v>
      </c>
      <c r="D32" s="243" t="str">
        <f>'MAPA DE RIESGOS'!B29</f>
        <v>GESTION DE TIC`S</v>
      </c>
      <c r="E32" s="243" t="str">
        <f>'MAPA DE RIESGOS'!C29</f>
        <v>DAÑO Y DETERIORO DE LOS EQUIPOS DE COMPUTO </v>
      </c>
      <c r="F32" s="243">
        <f>'MAPA DE RIESGOS'!D29</f>
        <v>3</v>
      </c>
      <c r="G32" s="243">
        <f>'MAPA DE RIESGOS'!E29</f>
        <v>3</v>
      </c>
      <c r="H32" s="243" t="s">
        <v>612</v>
      </c>
      <c r="I32" s="48">
        <v>42844</v>
      </c>
      <c r="J32" s="48">
        <v>42916</v>
      </c>
      <c r="K32" s="48" t="str">
        <f t="shared" si="0"/>
        <v>P</v>
      </c>
      <c r="L32" s="243" t="s">
        <v>153</v>
      </c>
      <c r="M32" s="47" t="s">
        <v>628</v>
      </c>
      <c r="N32" s="384">
        <v>0.1</v>
      </c>
      <c r="O32" s="388">
        <v>1</v>
      </c>
      <c r="P32" s="386">
        <v>0.1</v>
      </c>
      <c r="Q32" s="387" t="s">
        <v>704</v>
      </c>
      <c r="R32" s="299" t="s">
        <v>812</v>
      </c>
      <c r="S32" s="384" t="s">
        <v>753</v>
      </c>
      <c r="T32" s="384" t="s">
        <v>754</v>
      </c>
      <c r="U32" s="45">
        <v>42943</v>
      </c>
      <c r="V32" s="384" t="s">
        <v>803</v>
      </c>
    </row>
    <row r="33" spans="1:22" s="81" customFormat="1" ht="73.5" customHeight="1" thickBot="1" thickTop="1">
      <c r="A33" s="572" t="str">
        <f>+'MAPA DE RIESGOS'!A30</f>
        <v>CI00417-P</v>
      </c>
      <c r="B33" s="574">
        <v>42816</v>
      </c>
      <c r="C33" s="578">
        <v>42844</v>
      </c>
      <c r="D33" s="576" t="str">
        <f>'MAPA DE RIESGOS'!B30</f>
        <v>GESTION DE TIC`S</v>
      </c>
      <c r="E33" s="576" t="str">
        <f>'MAPA DE RIESGOS'!C30</f>
        <v>QUE NO EXISTA UN PUNTO DE RECUPERACIÓN ANTE DESASTRES </v>
      </c>
      <c r="F33" s="576">
        <f>'MAPA DE RIESGOS'!D30</f>
        <v>3</v>
      </c>
      <c r="G33" s="576">
        <f>'MAPA DE RIESGOS'!E30</f>
        <v>3</v>
      </c>
      <c r="H33" s="243" t="s">
        <v>616</v>
      </c>
      <c r="I33" s="48">
        <v>42844</v>
      </c>
      <c r="J33" s="48">
        <v>42916</v>
      </c>
      <c r="K33" s="48" t="str">
        <f t="shared" si="0"/>
        <v>T</v>
      </c>
      <c r="L33" s="243" t="s">
        <v>153</v>
      </c>
      <c r="M33" s="47" t="s">
        <v>629</v>
      </c>
      <c r="N33" s="384">
        <v>1</v>
      </c>
      <c r="O33" s="388">
        <v>1</v>
      </c>
      <c r="P33" s="386">
        <v>1</v>
      </c>
      <c r="Q33" s="387" t="s">
        <v>705</v>
      </c>
      <c r="R33" s="387" t="s">
        <v>813</v>
      </c>
      <c r="S33" s="243" t="s">
        <v>761</v>
      </c>
      <c r="T33" s="384" t="s">
        <v>816</v>
      </c>
      <c r="U33" s="45">
        <v>42943</v>
      </c>
      <c r="V33" s="384" t="s">
        <v>803</v>
      </c>
    </row>
    <row r="34" spans="1:22" s="81" customFormat="1" ht="73.5" customHeight="1" thickBot="1" thickTop="1">
      <c r="A34" s="596"/>
      <c r="B34" s="597"/>
      <c r="C34" s="598"/>
      <c r="D34" s="599"/>
      <c r="E34" s="599"/>
      <c r="F34" s="599"/>
      <c r="G34" s="599"/>
      <c r="H34" s="243" t="s">
        <v>617</v>
      </c>
      <c r="I34" s="48">
        <v>42844</v>
      </c>
      <c r="J34" s="48">
        <v>42916</v>
      </c>
      <c r="K34" s="48" t="str">
        <f t="shared" si="0"/>
        <v>T</v>
      </c>
      <c r="L34" s="243" t="s">
        <v>153</v>
      </c>
      <c r="M34" s="47" t="s">
        <v>630</v>
      </c>
      <c r="N34" s="384">
        <v>1</v>
      </c>
      <c r="O34" s="388">
        <v>1</v>
      </c>
      <c r="P34" s="386">
        <v>1</v>
      </c>
      <c r="Q34" s="387" t="s">
        <v>706</v>
      </c>
      <c r="R34" s="387" t="s">
        <v>814</v>
      </c>
      <c r="S34" s="243" t="s">
        <v>761</v>
      </c>
      <c r="T34" s="384" t="s">
        <v>817</v>
      </c>
      <c r="U34" s="45">
        <v>42943</v>
      </c>
      <c r="V34" s="384" t="s">
        <v>803</v>
      </c>
    </row>
    <row r="35" spans="1:22" s="81" customFormat="1" ht="73.5" customHeight="1" thickBot="1" thickTop="1">
      <c r="A35" s="596"/>
      <c r="B35" s="597"/>
      <c r="C35" s="598"/>
      <c r="D35" s="599"/>
      <c r="E35" s="599"/>
      <c r="F35" s="599"/>
      <c r="G35" s="599"/>
      <c r="H35" s="243" t="s">
        <v>618</v>
      </c>
      <c r="I35" s="48">
        <v>42917</v>
      </c>
      <c r="J35" s="48">
        <v>43008</v>
      </c>
      <c r="K35" s="48" t="str">
        <f t="shared" si="0"/>
        <v>P</v>
      </c>
      <c r="L35" s="243" t="s">
        <v>153</v>
      </c>
      <c r="M35" s="47" t="s">
        <v>631</v>
      </c>
      <c r="N35" s="384" t="s">
        <v>707</v>
      </c>
      <c r="O35" s="384" t="s">
        <v>707</v>
      </c>
      <c r="P35" s="384" t="s">
        <v>707</v>
      </c>
      <c r="Q35" s="387" t="s">
        <v>708</v>
      </c>
      <c r="R35" s="299" t="s">
        <v>107</v>
      </c>
      <c r="S35" s="299" t="s">
        <v>107</v>
      </c>
      <c r="T35" s="299" t="s">
        <v>107</v>
      </c>
      <c r="U35" s="299" t="s">
        <v>107</v>
      </c>
      <c r="V35" s="243" t="s">
        <v>803</v>
      </c>
    </row>
    <row r="36" spans="1:22" s="81" customFormat="1" ht="73.5" customHeight="1" thickBot="1" thickTop="1">
      <c r="A36" s="596"/>
      <c r="B36" s="597"/>
      <c r="C36" s="598"/>
      <c r="D36" s="599"/>
      <c r="E36" s="599"/>
      <c r="F36" s="599"/>
      <c r="G36" s="599"/>
      <c r="H36" s="243" t="s">
        <v>619</v>
      </c>
      <c r="I36" s="48">
        <v>42948</v>
      </c>
      <c r="J36" s="48">
        <v>43100</v>
      </c>
      <c r="K36" s="48" t="str">
        <f t="shared" si="0"/>
        <v>P</v>
      </c>
      <c r="L36" s="243" t="s">
        <v>153</v>
      </c>
      <c r="M36" s="47" t="s">
        <v>632</v>
      </c>
      <c r="N36" s="384" t="s">
        <v>707</v>
      </c>
      <c r="O36" s="384" t="s">
        <v>707</v>
      </c>
      <c r="P36" s="384" t="s">
        <v>707</v>
      </c>
      <c r="Q36" s="387" t="s">
        <v>708</v>
      </c>
      <c r="R36" s="299" t="s">
        <v>107</v>
      </c>
      <c r="S36" s="299" t="s">
        <v>107</v>
      </c>
      <c r="T36" s="299" t="s">
        <v>107</v>
      </c>
      <c r="U36" s="299" t="s">
        <v>107</v>
      </c>
      <c r="V36" s="384" t="s">
        <v>803</v>
      </c>
    </row>
    <row r="37" spans="1:22" s="81" customFormat="1" ht="73.5" customHeight="1" thickBot="1" thickTop="1">
      <c r="A37" s="573"/>
      <c r="B37" s="575"/>
      <c r="C37" s="579"/>
      <c r="D37" s="577"/>
      <c r="E37" s="577"/>
      <c r="F37" s="577"/>
      <c r="G37" s="577"/>
      <c r="H37" s="243" t="s">
        <v>620</v>
      </c>
      <c r="I37" s="48">
        <v>43101</v>
      </c>
      <c r="J37" s="48">
        <v>43189</v>
      </c>
      <c r="K37" s="48" t="str">
        <f t="shared" si="0"/>
        <v>P</v>
      </c>
      <c r="L37" s="243" t="s">
        <v>153</v>
      </c>
      <c r="M37" s="47" t="s">
        <v>633</v>
      </c>
      <c r="N37" s="384" t="s">
        <v>707</v>
      </c>
      <c r="O37" s="384" t="s">
        <v>707</v>
      </c>
      <c r="P37" s="384" t="s">
        <v>707</v>
      </c>
      <c r="Q37" s="387" t="s">
        <v>708</v>
      </c>
      <c r="R37" s="299" t="s">
        <v>107</v>
      </c>
      <c r="S37" s="299" t="s">
        <v>107</v>
      </c>
      <c r="T37" s="299" t="s">
        <v>107</v>
      </c>
      <c r="U37" s="299" t="s">
        <v>107</v>
      </c>
      <c r="V37" s="384" t="s">
        <v>803</v>
      </c>
    </row>
    <row r="38" spans="1:166" s="37" customFormat="1" ht="93" customHeight="1" thickBot="1" thickTop="1">
      <c r="A38" s="54" t="str">
        <f>+'MAPA DE RIESGOS'!A31</f>
        <v>CI01113-P</v>
      </c>
      <c r="B38" s="55">
        <v>41416</v>
      </c>
      <c r="C38" s="56">
        <v>41430</v>
      </c>
      <c r="D38" s="82" t="str">
        <f>'MAPA DE RIESGOS'!B31</f>
        <v>MEDICION Y MEJORA</v>
      </c>
      <c r="E38" s="82" t="str">
        <f>'MAPA DE RIESGOS'!C31</f>
        <v>NO DAR DIFUSION OPORTUNA DE LOS PROCEDIMIENTOS A LOS FUNCIONARIOS DE LA ENTIDAD</v>
      </c>
      <c r="F38" s="82">
        <f>'MAPA DE RIESGOS'!D31</f>
        <v>3</v>
      </c>
      <c r="G38" s="82">
        <f>'MAPA DE RIESGOS'!E31</f>
        <v>1</v>
      </c>
      <c r="H38" s="82" t="s">
        <v>183</v>
      </c>
      <c r="I38" s="59">
        <v>41430</v>
      </c>
      <c r="J38" s="59">
        <v>42069</v>
      </c>
      <c r="K38" s="59" t="str">
        <f t="shared" si="0"/>
        <v>P</v>
      </c>
      <c r="L38" s="57" t="s">
        <v>165</v>
      </c>
      <c r="M38" s="396" t="s">
        <v>190</v>
      </c>
      <c r="N38" s="396">
        <v>0.4</v>
      </c>
      <c r="O38" s="405">
        <v>1</v>
      </c>
      <c r="P38" s="404">
        <v>0.4</v>
      </c>
      <c r="Q38" s="407" t="s">
        <v>734</v>
      </c>
      <c r="R38" s="406" t="s">
        <v>768</v>
      </c>
      <c r="S38" s="245" t="s">
        <v>753</v>
      </c>
      <c r="T38" s="245" t="s">
        <v>754</v>
      </c>
      <c r="U38" s="56">
        <v>42937</v>
      </c>
      <c r="V38" s="245" t="s">
        <v>755</v>
      </c>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row>
    <row r="39" spans="1:166" s="37" customFormat="1" ht="89.25" customHeight="1" thickBot="1" thickTop="1">
      <c r="A39" s="54" t="str">
        <f>+'MAPA DE RIESGOS'!A32</f>
        <v>CA06213-P
CA07814-P</v>
      </c>
      <c r="B39" s="55">
        <v>41596</v>
      </c>
      <c r="C39" s="56">
        <v>41618</v>
      </c>
      <c r="D39" s="82" t="str">
        <f>'MAPA DE RIESGOS'!B32</f>
        <v>MEDICION Y MEJORA</v>
      </c>
      <c r="E39" s="82" t="str">
        <f>'MAPA DE RIESGOS'!C32</f>
        <v>DEBILIDADES EN LA MEDICION DEL PROCESO </v>
      </c>
      <c r="F39" s="82">
        <f>'MAPA DE RIESGOS'!D32</f>
        <v>4</v>
      </c>
      <c r="G39" s="82">
        <f>'MAPA DE RIESGOS'!E32</f>
        <v>1</v>
      </c>
      <c r="H39" s="82" t="s">
        <v>168</v>
      </c>
      <c r="I39" s="59">
        <v>41618</v>
      </c>
      <c r="J39" s="59">
        <v>41704</v>
      </c>
      <c r="K39" s="59" t="str">
        <f t="shared" si="0"/>
        <v>P</v>
      </c>
      <c r="L39" s="57" t="s">
        <v>165</v>
      </c>
      <c r="M39" s="57" t="s">
        <v>169</v>
      </c>
      <c r="N39" s="399">
        <v>0.4</v>
      </c>
      <c r="O39" s="399">
        <v>1</v>
      </c>
      <c r="P39" s="404">
        <v>0.4</v>
      </c>
      <c r="Q39" s="408" t="s">
        <v>735</v>
      </c>
      <c r="R39" s="300" t="s">
        <v>766</v>
      </c>
      <c r="S39" s="245" t="s">
        <v>753</v>
      </c>
      <c r="T39" s="245" t="s">
        <v>754</v>
      </c>
      <c r="U39" s="395">
        <v>42937</v>
      </c>
      <c r="V39" s="245" t="s">
        <v>755</v>
      </c>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row>
    <row r="40" spans="1:166" s="37" customFormat="1" ht="73.5" customHeight="1" thickBot="1" thickTop="1">
      <c r="A40" s="54" t="str">
        <f>+'MAPA DE RIESGOS'!A33</f>
        <v>CA07714-P</v>
      </c>
      <c r="B40" s="60">
        <v>41907</v>
      </c>
      <c r="C40" s="61">
        <v>41927</v>
      </c>
      <c r="D40" s="62" t="str">
        <f>'MAPA DE RIESGOS'!B33</f>
        <v>MEDICION Y MEJORA</v>
      </c>
      <c r="E40" s="62" t="str">
        <f>'MAPA DE RIESGOS'!C33</f>
        <v>POSIBLE UTILIZACION DE FORMATOS INCORRECTOS POR PARTE DE LOS FUNCIONARIOS DE LA ENTIDAD</v>
      </c>
      <c r="F40" s="62">
        <f>'MAPA DE RIESGOS'!D33</f>
        <v>3</v>
      </c>
      <c r="G40" s="62">
        <f>'MAPA DE RIESGOS'!E33</f>
        <v>3</v>
      </c>
      <c r="H40" s="62" t="s">
        <v>364</v>
      </c>
      <c r="I40" s="59" t="s">
        <v>365</v>
      </c>
      <c r="J40" s="59">
        <v>42643</v>
      </c>
      <c r="K40" s="59" t="str">
        <f t="shared" si="0"/>
        <v>P</v>
      </c>
      <c r="L40" s="57" t="s">
        <v>164</v>
      </c>
      <c r="M40" s="58" t="s">
        <v>304</v>
      </c>
      <c r="N40" s="396">
        <v>0.4</v>
      </c>
      <c r="O40" s="405">
        <v>1</v>
      </c>
      <c r="P40" s="404">
        <v>0.4</v>
      </c>
      <c r="Q40" s="407" t="s">
        <v>734</v>
      </c>
      <c r="R40" s="406" t="s">
        <v>768</v>
      </c>
      <c r="S40" s="245" t="s">
        <v>753</v>
      </c>
      <c r="T40" s="245" t="s">
        <v>754</v>
      </c>
      <c r="U40" s="395">
        <v>42937</v>
      </c>
      <c r="V40" s="245" t="s">
        <v>755</v>
      </c>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81"/>
      <c r="FG40" s="81"/>
      <c r="FH40" s="81"/>
      <c r="FI40" s="81"/>
      <c r="FJ40" s="81"/>
    </row>
    <row r="41" spans="1:166" s="37" customFormat="1" ht="114" customHeight="1" hidden="1" thickBot="1" thickTop="1">
      <c r="A41" s="54" t="e">
        <f>+'MAPA DE RIESGOS'!#REF!</f>
        <v>#REF!</v>
      </c>
      <c r="B41" s="60">
        <v>42090</v>
      </c>
      <c r="C41" s="61">
        <v>42136</v>
      </c>
      <c r="D41" s="62" t="e">
        <f>'MAPA DE RIESGOS'!#REF!</f>
        <v>#REF!</v>
      </c>
      <c r="E41" s="62" t="e">
        <f>'MAPA DE RIESGOS'!#REF!</f>
        <v>#REF!</v>
      </c>
      <c r="F41" s="62" t="e">
        <f>'MAPA DE RIESGOS'!#REF!</f>
        <v>#REF!</v>
      </c>
      <c r="G41" s="62" t="e">
        <f>'MAPA DE RIESGOS'!#REF!</f>
        <v>#REF!</v>
      </c>
      <c r="H41" s="62" t="s">
        <v>257</v>
      </c>
      <c r="I41" s="59">
        <v>42137</v>
      </c>
      <c r="J41" s="59">
        <v>42215</v>
      </c>
      <c r="K41" s="59" t="str">
        <f t="shared" si="0"/>
        <v>SI</v>
      </c>
      <c r="L41" s="57" t="s">
        <v>314</v>
      </c>
      <c r="M41" s="58" t="s">
        <v>202</v>
      </c>
      <c r="N41" s="247"/>
      <c r="O41" s="247"/>
      <c r="P41" s="246"/>
      <c r="Q41" s="248"/>
      <c r="R41" s="300"/>
      <c r="S41" s="245"/>
      <c r="T41" s="245"/>
      <c r="U41" s="56"/>
      <c r="V41" s="245"/>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81"/>
      <c r="FG41" s="81"/>
      <c r="FH41" s="81"/>
      <c r="FI41" s="81"/>
      <c r="FJ41" s="81"/>
    </row>
    <row r="42" spans="1:166" s="37" customFormat="1" ht="40.5" customHeight="1" hidden="1" thickBot="1" thickTop="1">
      <c r="A42" s="54" t="e">
        <f>+'MAPA DE RIESGOS'!#REF!</f>
        <v>#REF!</v>
      </c>
      <c r="B42" s="60">
        <v>42124</v>
      </c>
      <c r="C42" s="61">
        <v>42131</v>
      </c>
      <c r="D42" s="62" t="e">
        <f>'MAPA DE RIESGOS'!#REF!</f>
        <v>#REF!</v>
      </c>
      <c r="E42" s="62" t="e">
        <f>'MAPA DE RIESGOS'!#REF!</f>
        <v>#REF!</v>
      </c>
      <c r="F42" s="62" t="e">
        <f>'MAPA DE RIESGOS'!#REF!</f>
        <v>#REF!</v>
      </c>
      <c r="G42" s="62" t="e">
        <f>'MAPA DE RIESGOS'!#REF!</f>
        <v>#REF!</v>
      </c>
      <c r="H42" s="82" t="s">
        <v>308</v>
      </c>
      <c r="I42" s="59">
        <v>42131</v>
      </c>
      <c r="J42" s="59">
        <v>42216</v>
      </c>
      <c r="K42" s="59" t="str">
        <f t="shared" si="0"/>
        <v>SI</v>
      </c>
      <c r="L42" s="57" t="s">
        <v>284</v>
      </c>
      <c r="M42" s="58" t="s">
        <v>195</v>
      </c>
      <c r="N42" s="247"/>
      <c r="O42" s="247"/>
      <c r="P42" s="246"/>
      <c r="Q42" s="248"/>
      <c r="R42" s="300"/>
      <c r="S42" s="245"/>
      <c r="T42" s="245"/>
      <c r="U42" s="56"/>
      <c r="V42" s="245"/>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81"/>
      <c r="FG42" s="81"/>
      <c r="FH42" s="81"/>
      <c r="FI42" s="81"/>
      <c r="FJ42" s="81"/>
    </row>
    <row r="43" spans="1:166" s="37" customFormat="1" ht="87.75" customHeight="1" thickBot="1" thickTop="1">
      <c r="A43" s="54" t="str">
        <f>+'MAPA DE RIESGOS'!A34</f>
        <v>CI03215-P</v>
      </c>
      <c r="B43" s="60">
        <v>42269</v>
      </c>
      <c r="C43" s="61">
        <v>42332</v>
      </c>
      <c r="D43" s="62" t="str">
        <f>'MAPA DE RIESGOS'!B34</f>
        <v>MEDICION Y MEJORA</v>
      </c>
      <c r="E43" s="62" t="str">
        <f>'MAPA DE RIESGOS'!C34</f>
        <v>ERROR EN LA PUBLICACIÓN DE LOS DOCUMENTOS DEL SIG </v>
      </c>
      <c r="F43" s="62">
        <f>'MAPA DE RIESGOS'!D34</f>
        <v>4</v>
      </c>
      <c r="G43" s="62">
        <f>'MAPA DE RIESGOS'!E34</f>
        <v>3</v>
      </c>
      <c r="H43" s="82" t="s">
        <v>313</v>
      </c>
      <c r="I43" s="59">
        <v>42355</v>
      </c>
      <c r="J43" s="59">
        <v>42094</v>
      </c>
      <c r="K43" s="59" t="str">
        <f t="shared" si="0"/>
        <v>P</v>
      </c>
      <c r="L43" s="57" t="s">
        <v>284</v>
      </c>
      <c r="M43" s="58" t="s">
        <v>202</v>
      </c>
      <c r="N43" s="396">
        <v>0.4</v>
      </c>
      <c r="O43" s="405">
        <v>1</v>
      </c>
      <c r="P43" s="404">
        <v>0.4</v>
      </c>
      <c r="Q43" s="407" t="s">
        <v>734</v>
      </c>
      <c r="R43" s="406" t="s">
        <v>768</v>
      </c>
      <c r="S43" s="245" t="s">
        <v>763</v>
      </c>
      <c r="T43" s="245" t="s">
        <v>754</v>
      </c>
      <c r="U43" s="395">
        <v>42937</v>
      </c>
      <c r="V43" s="396" t="s">
        <v>755</v>
      </c>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81"/>
      <c r="FG43" s="81"/>
      <c r="FH43" s="81"/>
      <c r="FI43" s="81"/>
      <c r="FJ43" s="81"/>
    </row>
    <row r="44" spans="1:166" s="28" customFormat="1" ht="87.75" customHeight="1" hidden="1" thickBot="1" thickTop="1">
      <c r="A44" s="312" t="str">
        <f>+'MAPA DE RIESGOS'!A35</f>
        <v>CA00417-P</v>
      </c>
      <c r="B44" s="313">
        <v>42788</v>
      </c>
      <c r="C44" s="314">
        <v>42821</v>
      </c>
      <c r="D44" s="315" t="str">
        <f>'MAPA DE RIESGOS'!B35</f>
        <v>MEDICION Y MEJORA</v>
      </c>
      <c r="E44" s="315" t="str">
        <f>'MAPA DE RIESGOS'!C35</f>
        <v>QUE SE DE APLICABILIDAD A LAS NORMAS DEROGADAS </v>
      </c>
      <c r="F44" s="315">
        <f>'MAPA DE RIESGOS'!D35</f>
        <v>3</v>
      </c>
      <c r="G44" s="315">
        <f>'MAPA DE RIESGOS'!E35</f>
        <v>2</v>
      </c>
      <c r="H44" s="316" t="s">
        <v>500</v>
      </c>
      <c r="I44" s="317">
        <v>42821</v>
      </c>
      <c r="J44" s="317">
        <v>42832</v>
      </c>
      <c r="K44" s="398" t="str">
        <f t="shared" si="0"/>
        <v>SI</v>
      </c>
      <c r="L44" s="316" t="s">
        <v>284</v>
      </c>
      <c r="M44" s="319" t="s">
        <v>501</v>
      </c>
      <c r="N44" s="320"/>
      <c r="O44" s="320"/>
      <c r="P44" s="321"/>
      <c r="Q44" s="322"/>
      <c r="R44" s="323"/>
      <c r="S44" s="324"/>
      <c r="T44" s="324"/>
      <c r="U44" s="325"/>
      <c r="V44" s="324"/>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81"/>
      <c r="FG44" s="81"/>
      <c r="FH44" s="81"/>
      <c r="FI44" s="81"/>
      <c r="FJ44" s="81"/>
    </row>
    <row r="45" spans="1:22" s="81" customFormat="1" ht="87.75" customHeight="1" thickBot="1" thickTop="1">
      <c r="A45" s="54" t="str">
        <f>+'MAPA DE RIESGOS'!A36</f>
        <v>CA00517-P</v>
      </c>
      <c r="B45" s="60">
        <v>42788</v>
      </c>
      <c r="C45" s="61">
        <v>42821</v>
      </c>
      <c r="D45" s="62" t="str">
        <f>'MAPA DE RIESGOS'!B36</f>
        <v>MEDICION Y MEJORA</v>
      </c>
      <c r="E45" s="62" t="str">
        <f>'MAPA DE RIESGOS'!C36</f>
        <v>QUE NO SE ESTÉ MEJORANDO CONTINUAMENTE EL SISTEMA </v>
      </c>
      <c r="F45" s="62">
        <f>'MAPA DE RIESGOS'!D36</f>
        <v>4</v>
      </c>
      <c r="G45" s="62">
        <f>'MAPA DE RIESGOS'!E36</f>
        <v>3</v>
      </c>
      <c r="H45" s="236" t="s">
        <v>504</v>
      </c>
      <c r="I45" s="237">
        <v>42821</v>
      </c>
      <c r="J45" s="237">
        <v>42855</v>
      </c>
      <c r="K45" s="398" t="str">
        <f t="shared" si="0"/>
        <v>T</v>
      </c>
      <c r="L45" s="236" t="s">
        <v>284</v>
      </c>
      <c r="M45" s="58" t="s">
        <v>505</v>
      </c>
      <c r="N45" s="247">
        <v>1</v>
      </c>
      <c r="O45" s="247">
        <v>1</v>
      </c>
      <c r="P45" s="246">
        <v>1</v>
      </c>
      <c r="Q45" s="407" t="s">
        <v>736</v>
      </c>
      <c r="R45" s="406" t="s">
        <v>767</v>
      </c>
      <c r="S45" s="435" t="s">
        <v>761</v>
      </c>
      <c r="T45" s="435" t="s">
        <v>787</v>
      </c>
      <c r="U45" s="436">
        <v>42937</v>
      </c>
      <c r="V45" s="435" t="s">
        <v>755</v>
      </c>
    </row>
    <row r="46" spans="1:22" s="81" customFormat="1" ht="87.75" customHeight="1" thickBot="1" thickTop="1">
      <c r="A46" s="54" t="str">
        <f>+'MAPA DE RIESGOS'!A37</f>
        <v>CA00617-P</v>
      </c>
      <c r="B46" s="60">
        <v>42788</v>
      </c>
      <c r="C46" s="61">
        <v>42821</v>
      </c>
      <c r="D46" s="62" t="str">
        <f>'MAPA DE RIESGOS'!B37</f>
        <v>MEDICION Y MEJORA</v>
      </c>
      <c r="E46" s="62" t="str">
        <f>'MAPA DE RIESGOS'!C37</f>
        <v>QUE NO SE CUENTE CON LOS INDICADORES ADECUADOS PARA MEDIR LA GESTIÓN DEL PROCESO </v>
      </c>
      <c r="F46" s="62">
        <f>'MAPA DE RIESGOS'!D37</f>
        <v>4</v>
      </c>
      <c r="G46" s="62">
        <f>'MAPA DE RIESGOS'!E37</f>
        <v>3</v>
      </c>
      <c r="H46" s="236" t="s">
        <v>510</v>
      </c>
      <c r="I46" s="237">
        <v>42822</v>
      </c>
      <c r="J46" s="237">
        <v>42916</v>
      </c>
      <c r="K46" s="398" t="str">
        <f t="shared" si="0"/>
        <v>P</v>
      </c>
      <c r="L46" s="236" t="s">
        <v>284</v>
      </c>
      <c r="M46" s="58" t="s">
        <v>511</v>
      </c>
      <c r="N46" s="80">
        <v>0.4</v>
      </c>
      <c r="O46" s="80">
        <v>1</v>
      </c>
      <c r="P46" s="246">
        <v>0.4</v>
      </c>
      <c r="Q46" s="408" t="s">
        <v>735</v>
      </c>
      <c r="R46" s="406" t="s">
        <v>766</v>
      </c>
      <c r="S46" s="245" t="s">
        <v>753</v>
      </c>
      <c r="T46" s="245" t="s">
        <v>754</v>
      </c>
      <c r="U46" s="395">
        <v>42937</v>
      </c>
      <c r="V46" s="396" t="s">
        <v>755</v>
      </c>
    </row>
    <row r="47" spans="1:22" s="81" customFormat="1" ht="87.75" customHeight="1" thickBot="1" thickTop="1">
      <c r="A47" s="582" t="str">
        <f>+'MAPA DE RIESGOS'!A38</f>
        <v>CA00717-P</v>
      </c>
      <c r="B47" s="553">
        <v>42788</v>
      </c>
      <c r="C47" s="555">
        <v>42922</v>
      </c>
      <c r="D47" s="557" t="str">
        <f>'MAPA DE RIESGOS'!B38</f>
        <v>MEDICION Y MEJORA</v>
      </c>
      <c r="E47" s="557" t="str">
        <f>'MAPA DE RIESGOS'!C38</f>
        <v>QUE NO SE MIDA DE MANERA ADECUADA LA CONFORMIDAD DEL SISTEMA DE GESTIÓN </v>
      </c>
      <c r="F47" s="557">
        <f>'MAPA DE RIESGOS'!D38</f>
        <v>4</v>
      </c>
      <c r="G47" s="557">
        <f>'MAPA DE RIESGOS'!E38</f>
        <v>3</v>
      </c>
      <c r="H47" s="236" t="s">
        <v>729</v>
      </c>
      <c r="I47" s="237">
        <v>42923</v>
      </c>
      <c r="J47" s="237">
        <v>42946</v>
      </c>
      <c r="K47" s="398" t="str">
        <f t="shared" si="0"/>
        <v>P</v>
      </c>
      <c r="L47" s="236" t="s">
        <v>284</v>
      </c>
      <c r="M47" s="58" t="s">
        <v>732</v>
      </c>
      <c r="N47" s="80" t="s">
        <v>107</v>
      </c>
      <c r="O47" s="83" t="s">
        <v>107</v>
      </c>
      <c r="P47" s="400" t="s">
        <v>107</v>
      </c>
      <c r="Q47" s="400" t="s">
        <v>107</v>
      </c>
      <c r="R47" s="430" t="s">
        <v>107</v>
      </c>
      <c r="S47" s="396" t="s">
        <v>107</v>
      </c>
      <c r="T47" s="396" t="s">
        <v>107</v>
      </c>
      <c r="U47" s="395">
        <v>42937</v>
      </c>
      <c r="V47" s="396" t="s">
        <v>755</v>
      </c>
    </row>
    <row r="48" spans="1:22" s="394" customFormat="1" ht="87.75" customHeight="1" thickBot="1" thickTop="1">
      <c r="A48" s="583"/>
      <c r="B48" s="554"/>
      <c r="C48" s="556"/>
      <c r="D48" s="558"/>
      <c r="E48" s="558"/>
      <c r="F48" s="558"/>
      <c r="G48" s="558"/>
      <c r="H48" s="401" t="s">
        <v>730</v>
      </c>
      <c r="I48" s="402">
        <v>42923</v>
      </c>
      <c r="J48" s="402">
        <v>43008</v>
      </c>
      <c r="K48" s="398" t="str">
        <f t="shared" si="0"/>
        <v>P</v>
      </c>
      <c r="L48" s="401" t="s">
        <v>284</v>
      </c>
      <c r="M48" s="397" t="s">
        <v>731</v>
      </c>
      <c r="N48" s="399" t="s">
        <v>107</v>
      </c>
      <c r="O48" s="400" t="s">
        <v>107</v>
      </c>
      <c r="P48" s="400" t="s">
        <v>107</v>
      </c>
      <c r="Q48" s="400" t="s">
        <v>107</v>
      </c>
      <c r="R48" s="430" t="s">
        <v>107</v>
      </c>
      <c r="S48" s="396" t="s">
        <v>107</v>
      </c>
      <c r="T48" s="396" t="s">
        <v>107</v>
      </c>
      <c r="U48" s="395">
        <v>42937</v>
      </c>
      <c r="V48" s="396" t="s">
        <v>755</v>
      </c>
    </row>
    <row r="49" spans="1:166" s="141" customFormat="1" ht="208.5" customHeight="1" thickBot="1" thickTop="1">
      <c r="A49" s="536" t="str">
        <f>+'MAPA DE RIESGOS'!A39</f>
        <v>CI02615-P</v>
      </c>
      <c r="B49" s="538">
        <v>42236</v>
      </c>
      <c r="C49" s="538">
        <v>42254</v>
      </c>
      <c r="D49" s="504" t="str">
        <f>'MAPA DE RIESGOS'!B39</f>
        <v>GESTIÓN DE TALENTO HUMANO</v>
      </c>
      <c r="E49" s="540" t="str">
        <f>'MAPA DE RIESGOS'!C39</f>
        <v>No cumplir con el 100% de las responsabilidades del patrono respecto de brindar capacitaciones a los trabajadores, con el fin de garantizar las condiciones físico mental y social; evitar incidentes, accidentes y prevenir posibles enfermedades laborales.</v>
      </c>
      <c r="F49" s="504">
        <f>'MAPA DE RIESGOS'!D39</f>
        <v>2</v>
      </c>
      <c r="G49" s="504">
        <f>'MAPA DE RIESGOS'!E39</f>
        <v>3</v>
      </c>
      <c r="H49" s="147" t="s">
        <v>372</v>
      </c>
      <c r="I49" s="148">
        <v>42736</v>
      </c>
      <c r="J49" s="148">
        <v>42825</v>
      </c>
      <c r="K49" s="152" t="str">
        <f t="shared" si="0"/>
        <v>T</v>
      </c>
      <c r="L49" s="149" t="s">
        <v>259</v>
      </c>
      <c r="M49" s="143" t="s">
        <v>100</v>
      </c>
      <c r="N49" s="410">
        <v>1</v>
      </c>
      <c r="O49" s="410">
        <v>1</v>
      </c>
      <c r="P49" s="411">
        <v>1</v>
      </c>
      <c r="Q49" s="415" t="s">
        <v>739</v>
      </c>
      <c r="R49" s="415" t="s">
        <v>827</v>
      </c>
      <c r="S49" s="142" t="s">
        <v>761</v>
      </c>
      <c r="T49" s="142" t="s">
        <v>826</v>
      </c>
      <c r="U49" s="151">
        <v>42943</v>
      </c>
      <c r="V49" s="150" t="s">
        <v>803</v>
      </c>
      <c r="W49" s="81" t="s">
        <v>462</v>
      </c>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81"/>
      <c r="FG49" s="81"/>
      <c r="FH49" s="81"/>
      <c r="FI49" s="81"/>
      <c r="FJ49" s="81"/>
    </row>
    <row r="50" spans="1:166" s="34" customFormat="1" ht="21.75" customHeight="1" hidden="1" thickBot="1" thickTop="1">
      <c r="A50" s="537"/>
      <c r="B50" s="539"/>
      <c r="C50" s="539"/>
      <c r="D50" s="505"/>
      <c r="E50" s="541"/>
      <c r="F50" s="505"/>
      <c r="G50" s="505"/>
      <c r="H50" s="153" t="s">
        <v>279</v>
      </c>
      <c r="I50" s="154">
        <v>42278</v>
      </c>
      <c r="J50" s="154">
        <v>42460</v>
      </c>
      <c r="K50" s="152" t="str">
        <f t="shared" si="0"/>
        <v>SI</v>
      </c>
      <c r="L50" s="87" t="s">
        <v>259</v>
      </c>
      <c r="M50" s="30" t="s">
        <v>232</v>
      </c>
      <c r="N50" s="412"/>
      <c r="O50" s="412"/>
      <c r="P50" s="413"/>
      <c r="Q50" s="409"/>
      <c r="R50" s="301"/>
      <c r="S50" s="32"/>
      <c r="T50" s="32"/>
      <c r="U50" s="33"/>
      <c r="V50" s="155"/>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81"/>
      <c r="FG50" s="81"/>
      <c r="FH50" s="81"/>
      <c r="FI50" s="81"/>
      <c r="FJ50" s="81"/>
    </row>
    <row r="51" spans="1:166" s="214" customFormat="1" ht="134.25" customHeight="1" thickBot="1" thickTop="1">
      <c r="A51" s="542" t="str">
        <f>+'MAPA DE RIESGOS'!A40</f>
        <v>CA00817-P</v>
      </c>
      <c r="B51" s="544">
        <v>42787</v>
      </c>
      <c r="C51" s="544">
        <v>42811</v>
      </c>
      <c r="D51" s="506" t="str">
        <f>'MAPA DE RIESGOS'!B40</f>
        <v>GESTIÓN DE TALENTO HUMANO</v>
      </c>
      <c r="E51" s="506" t="str">
        <f>'MAPA DE RIESGOS'!C40</f>
        <v>Posible perdida  y manipulación inadecuada de los registros de la gestión del proceso, por no mantener foliados el 100% de los documentos a cerrar cada vigencia.</v>
      </c>
      <c r="F51" s="506">
        <f>'MAPA DE RIESGOS'!D40</f>
        <v>2</v>
      </c>
      <c r="G51" s="506">
        <f>'MAPA DE RIESGOS'!E40</f>
        <v>3</v>
      </c>
      <c r="H51" s="147" t="s">
        <v>463</v>
      </c>
      <c r="I51" s="148">
        <v>42811</v>
      </c>
      <c r="J51" s="148">
        <v>42824</v>
      </c>
      <c r="K51" s="152" t="str">
        <f t="shared" si="0"/>
        <v>T</v>
      </c>
      <c r="L51" s="149" t="s">
        <v>472</v>
      </c>
      <c r="M51" s="143" t="s">
        <v>464</v>
      </c>
      <c r="N51" s="410">
        <v>1</v>
      </c>
      <c r="O51" s="410">
        <v>1</v>
      </c>
      <c r="P51" s="414">
        <v>1</v>
      </c>
      <c r="Q51" s="415" t="s">
        <v>714</v>
      </c>
      <c r="R51" s="415" t="s">
        <v>828</v>
      </c>
      <c r="S51" s="142" t="s">
        <v>761</v>
      </c>
      <c r="T51" s="142" t="s">
        <v>846</v>
      </c>
      <c r="U51" s="151">
        <v>42943</v>
      </c>
      <c r="V51" s="150" t="s">
        <v>803</v>
      </c>
      <c r="W51" s="347" t="s">
        <v>461</v>
      </c>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row>
    <row r="52" spans="1:166" s="214" customFormat="1" ht="171.75" customHeight="1" thickBot="1" thickTop="1">
      <c r="A52" s="543"/>
      <c r="B52" s="545"/>
      <c r="C52" s="545"/>
      <c r="D52" s="507"/>
      <c r="E52" s="507"/>
      <c r="F52" s="507"/>
      <c r="G52" s="507"/>
      <c r="H52" s="147" t="s">
        <v>466</v>
      </c>
      <c r="I52" s="148">
        <v>42811</v>
      </c>
      <c r="J52" s="148">
        <v>42824</v>
      </c>
      <c r="K52" s="152" t="str">
        <f t="shared" si="0"/>
        <v>T</v>
      </c>
      <c r="L52" s="149" t="s">
        <v>472</v>
      </c>
      <c r="M52" s="143" t="s">
        <v>464</v>
      </c>
      <c r="N52" s="410">
        <v>1</v>
      </c>
      <c r="O52" s="410">
        <v>1</v>
      </c>
      <c r="P52" s="414">
        <v>1</v>
      </c>
      <c r="Q52" s="415" t="s">
        <v>715</v>
      </c>
      <c r="R52" s="415" t="s">
        <v>838</v>
      </c>
      <c r="S52" s="142" t="s">
        <v>761</v>
      </c>
      <c r="T52" s="150" t="s">
        <v>839</v>
      </c>
      <c r="U52" s="151">
        <v>42943</v>
      </c>
      <c r="V52" s="150" t="s">
        <v>803</v>
      </c>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c r="DQ52" s="347"/>
      <c r="DR52" s="347"/>
      <c r="DS52" s="347"/>
      <c r="DT52" s="347"/>
      <c r="DU52" s="347"/>
      <c r="DV52" s="347"/>
      <c r="DW52" s="347"/>
      <c r="DX52" s="347"/>
      <c r="DY52" s="347"/>
      <c r="DZ52" s="347"/>
      <c r="EA52" s="347"/>
      <c r="EB52" s="347"/>
      <c r="EC52" s="347"/>
      <c r="ED52" s="347"/>
      <c r="EE52" s="347"/>
      <c r="EF52" s="347"/>
      <c r="EG52" s="347"/>
      <c r="EH52" s="347"/>
      <c r="EI52" s="347"/>
      <c r="EJ52" s="347"/>
      <c r="EK52" s="347"/>
      <c r="EL52" s="347"/>
      <c r="EM52" s="347"/>
      <c r="EN52" s="347"/>
      <c r="EO52" s="347"/>
      <c r="EP52" s="347"/>
      <c r="EQ52" s="347"/>
      <c r="ER52" s="347"/>
      <c r="ES52" s="347"/>
      <c r="ET52" s="347"/>
      <c r="EU52" s="347"/>
      <c r="EV52" s="347"/>
      <c r="EW52" s="347"/>
      <c r="EX52" s="347"/>
      <c r="EY52" s="347"/>
      <c r="EZ52" s="347"/>
      <c r="FA52" s="347"/>
      <c r="FB52" s="347"/>
      <c r="FC52" s="347"/>
      <c r="FD52" s="347"/>
      <c r="FE52" s="347"/>
      <c r="FF52" s="347"/>
      <c r="FG52" s="347"/>
      <c r="FH52" s="347"/>
      <c r="FI52" s="347"/>
      <c r="FJ52" s="347"/>
    </row>
    <row r="53" spans="1:166" s="214" customFormat="1" ht="126.75" customHeight="1" hidden="1" thickBot="1" thickTop="1">
      <c r="A53" s="229" t="str">
        <f>+'MAPA DE RIESGOS'!A41</f>
        <v>CA00917-P</v>
      </c>
      <c r="B53" s="217">
        <v>42787</v>
      </c>
      <c r="C53" s="217">
        <v>42811</v>
      </c>
      <c r="D53" s="216" t="str">
        <f>'MAPA DE RIESGOS'!B41</f>
        <v>GESTIÓN DE TALENTO HUMANO</v>
      </c>
      <c r="E53" s="215" t="str">
        <f>+'MAPA DE RIESGOS'!C41</f>
        <v>Declaración de  una No conformidad mayor  a la entidad por parte de el ente certificador, por el uso inadecuado del su LOGO.</v>
      </c>
      <c r="F53" s="215">
        <f>+'MAPA DE RIESGOS'!I41</f>
        <v>1</v>
      </c>
      <c r="G53" s="215">
        <f>+'MAPA DE RIESGOS'!J41</f>
        <v>2</v>
      </c>
      <c r="H53" s="147" t="s">
        <v>471</v>
      </c>
      <c r="I53" s="148">
        <v>42811</v>
      </c>
      <c r="J53" s="148">
        <v>42824</v>
      </c>
      <c r="K53" s="152" t="str">
        <f t="shared" si="0"/>
        <v>SI</v>
      </c>
      <c r="L53" s="149" t="s">
        <v>472</v>
      </c>
      <c r="M53" s="143" t="s">
        <v>473</v>
      </c>
      <c r="N53" s="410"/>
      <c r="O53" s="410"/>
      <c r="P53" s="414"/>
      <c r="Q53" s="415"/>
      <c r="R53" s="302"/>
      <c r="S53" s="156"/>
      <c r="T53" s="156"/>
      <c r="U53" s="157"/>
      <c r="V53" s="156"/>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row>
    <row r="54" spans="1:166" s="214" customFormat="1" ht="128.25" customHeight="1" thickBot="1" thickTop="1">
      <c r="A54" s="229" t="str">
        <f>+'MAPA DE RIESGOS'!A42</f>
        <v>CA01017-P</v>
      </c>
      <c r="B54" s="217">
        <v>42787</v>
      </c>
      <c r="C54" s="217">
        <v>42811</v>
      </c>
      <c r="D54" s="216" t="str">
        <f>'MAPA DE RIESGOS'!B42</f>
        <v>GESTIÓN DE TALENTO HUMANO</v>
      </c>
      <c r="E54" s="215" t="str">
        <f>+'MAPA DE RIESGOS'!C42</f>
        <v>No contar con los conocimiento necesario para el desempeño de las funciones de un cargo, por falta de una adecuada inducción específica.</v>
      </c>
      <c r="F54" s="215">
        <f>+'MAPA DE RIESGOS'!I42</f>
        <v>1</v>
      </c>
      <c r="G54" s="215">
        <f>+'MAPA DE RIESGOS'!J42</f>
        <v>3</v>
      </c>
      <c r="H54" s="147" t="s">
        <v>478</v>
      </c>
      <c r="I54" s="148">
        <v>42811</v>
      </c>
      <c r="J54" s="148">
        <v>42916</v>
      </c>
      <c r="K54" s="152" t="str">
        <f t="shared" si="0"/>
        <v>P</v>
      </c>
      <c r="L54" s="149" t="s">
        <v>479</v>
      </c>
      <c r="M54" s="143" t="s">
        <v>480</v>
      </c>
      <c r="N54" s="416">
        <v>0.4</v>
      </c>
      <c r="O54" s="410">
        <v>1</v>
      </c>
      <c r="P54" s="414">
        <v>0.4</v>
      </c>
      <c r="Q54" s="415" t="s">
        <v>716</v>
      </c>
      <c r="R54" s="415" t="s">
        <v>840</v>
      </c>
      <c r="S54" s="150" t="s">
        <v>753</v>
      </c>
      <c r="T54" s="150" t="s">
        <v>754</v>
      </c>
      <c r="U54" s="151">
        <v>42943</v>
      </c>
      <c r="V54" s="150" t="s">
        <v>803</v>
      </c>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7"/>
      <c r="BS54" s="347"/>
      <c r="BT54" s="347"/>
      <c r="BU54" s="347"/>
      <c r="BV54" s="347"/>
      <c r="BW54" s="347"/>
      <c r="BX54" s="347"/>
      <c r="BY54" s="347"/>
      <c r="BZ54" s="347"/>
      <c r="CA54" s="347"/>
      <c r="CB54" s="347"/>
      <c r="CC54" s="347"/>
      <c r="CD54" s="347"/>
      <c r="CE54" s="347"/>
      <c r="CF54" s="347"/>
      <c r="CG54" s="347"/>
      <c r="CH54" s="347"/>
      <c r="CI54" s="347"/>
      <c r="CJ54" s="347"/>
      <c r="CK54" s="347"/>
      <c r="CL54" s="347"/>
      <c r="CM54" s="347"/>
      <c r="CN54" s="347"/>
      <c r="CO54" s="347"/>
      <c r="CP54" s="347"/>
      <c r="CQ54" s="347"/>
      <c r="CR54" s="347"/>
      <c r="CS54" s="347"/>
      <c r="CT54" s="347"/>
      <c r="CU54" s="347"/>
      <c r="CV54" s="347"/>
      <c r="CW54" s="347"/>
      <c r="CX54" s="347"/>
      <c r="CY54" s="347"/>
      <c r="CZ54" s="347"/>
      <c r="DA54" s="347"/>
      <c r="DB54" s="347"/>
      <c r="DC54" s="347"/>
      <c r="DD54" s="347"/>
      <c r="DE54" s="347"/>
      <c r="DF54" s="347"/>
      <c r="DG54" s="347"/>
      <c r="DH54" s="347"/>
      <c r="DI54" s="347"/>
      <c r="DJ54" s="347"/>
      <c r="DK54" s="347"/>
      <c r="DL54" s="347"/>
      <c r="DM54" s="347"/>
      <c r="DN54" s="347"/>
      <c r="DO54" s="347"/>
      <c r="DP54" s="347"/>
      <c r="DQ54" s="347"/>
      <c r="DR54" s="347"/>
      <c r="DS54" s="347"/>
      <c r="DT54" s="347"/>
      <c r="DU54" s="347"/>
      <c r="DV54" s="347"/>
      <c r="DW54" s="347"/>
      <c r="DX54" s="347"/>
      <c r="DY54" s="347"/>
      <c r="DZ54" s="347"/>
      <c r="EA54" s="347"/>
      <c r="EB54" s="347"/>
      <c r="EC54" s="347"/>
      <c r="ED54" s="347"/>
      <c r="EE54" s="347"/>
      <c r="EF54" s="347"/>
      <c r="EG54" s="347"/>
      <c r="EH54" s="347"/>
      <c r="EI54" s="347"/>
      <c r="EJ54" s="347"/>
      <c r="EK54" s="347"/>
      <c r="EL54" s="347"/>
      <c r="EM54" s="347"/>
      <c r="EN54" s="347"/>
      <c r="EO54" s="347"/>
      <c r="EP54" s="347"/>
      <c r="EQ54" s="347"/>
      <c r="ER54" s="347"/>
      <c r="ES54" s="347"/>
      <c r="ET54" s="347"/>
      <c r="EU54" s="347"/>
      <c r="EV54" s="347"/>
      <c r="EW54" s="347"/>
      <c r="EX54" s="347"/>
      <c r="EY54" s="347"/>
      <c r="EZ54" s="347"/>
      <c r="FA54" s="347"/>
      <c r="FB54" s="347"/>
      <c r="FC54" s="347"/>
      <c r="FD54" s="347"/>
      <c r="FE54" s="347"/>
      <c r="FF54" s="347"/>
      <c r="FG54" s="347"/>
      <c r="FH54" s="347"/>
      <c r="FI54" s="347"/>
      <c r="FJ54" s="347"/>
    </row>
    <row r="55" spans="1:166" s="214" customFormat="1" ht="78" customHeight="1" thickBot="1" thickTop="1">
      <c r="A55" s="542" t="str">
        <f>+'MAPA DE RIESGOS'!A43</f>
        <v>CI00917-P</v>
      </c>
      <c r="B55" s="544">
        <v>42870</v>
      </c>
      <c r="C55" s="544">
        <v>42882</v>
      </c>
      <c r="D55" s="506" t="str">
        <f>'MAPA DE RIESGOS'!B43</f>
        <v>GESTIÓN DE TALENTO HUMANO</v>
      </c>
      <c r="E55" s="506" t="str">
        <f>+'MAPA DE RIESGOS'!C43</f>
        <v>Dificultades en el proceso de adaptaciòn a la Entidad del funcionario recièn vinculado, por suministro de informaciòn institucional desactualizada durante su proceso de inducciòn General.</v>
      </c>
      <c r="F55" s="506">
        <f>+'MAPA DE RIESGOS'!I43</f>
        <v>3</v>
      </c>
      <c r="G55" s="506">
        <f>+'MAPA DE RIESGOS'!J43</f>
        <v>2</v>
      </c>
      <c r="H55" s="147" t="s">
        <v>649</v>
      </c>
      <c r="I55" s="148">
        <v>42887</v>
      </c>
      <c r="J55" s="148">
        <v>42978</v>
      </c>
      <c r="K55" s="152" t="str">
        <f t="shared" si="0"/>
        <v>T</v>
      </c>
      <c r="L55" s="149" t="s">
        <v>479</v>
      </c>
      <c r="M55" s="143" t="s">
        <v>651</v>
      </c>
      <c r="N55" s="410">
        <v>1</v>
      </c>
      <c r="O55" s="410">
        <v>1</v>
      </c>
      <c r="P55" s="414">
        <v>1</v>
      </c>
      <c r="Q55" s="415" t="s">
        <v>717</v>
      </c>
      <c r="R55" s="415" t="s">
        <v>841</v>
      </c>
      <c r="S55" s="142" t="s">
        <v>761</v>
      </c>
      <c r="T55" s="150" t="s">
        <v>844</v>
      </c>
      <c r="U55" s="151">
        <v>42943</v>
      </c>
      <c r="V55" s="150" t="s">
        <v>803</v>
      </c>
      <c r="W55" s="347"/>
      <c r="X55" s="347"/>
      <c r="Y55" s="347"/>
      <c r="Z55" s="347"/>
      <c r="AA55" s="347"/>
      <c r="AB55" s="347"/>
      <c r="AC55" s="347"/>
      <c r="AD55" s="347"/>
      <c r="AE55" s="347"/>
      <c r="AF55" s="347"/>
      <c r="AG55" s="347"/>
      <c r="AH55" s="347"/>
      <c r="AI55" s="347"/>
      <c r="AJ55" s="347"/>
      <c r="AK55" s="347"/>
      <c r="AL55" s="347"/>
      <c r="AM55" s="347"/>
      <c r="AN55" s="347"/>
      <c r="AO55" s="347"/>
      <c r="AP55" s="347"/>
      <c r="AQ55" s="347"/>
      <c r="AR55" s="347"/>
      <c r="AS55" s="347"/>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7"/>
      <c r="BU55" s="347"/>
      <c r="BV55" s="347"/>
      <c r="BW55" s="347"/>
      <c r="BX55" s="347"/>
      <c r="BY55" s="347"/>
      <c r="BZ55" s="347"/>
      <c r="CA55" s="347"/>
      <c r="CB55" s="347"/>
      <c r="CC55" s="347"/>
      <c r="CD55" s="347"/>
      <c r="CE55" s="347"/>
      <c r="CF55" s="347"/>
      <c r="CG55" s="347"/>
      <c r="CH55" s="347"/>
      <c r="CI55" s="347"/>
      <c r="CJ55" s="347"/>
      <c r="CK55" s="347"/>
      <c r="CL55" s="347"/>
      <c r="CM55" s="347"/>
      <c r="CN55" s="347"/>
      <c r="CO55" s="347"/>
      <c r="CP55" s="347"/>
      <c r="CQ55" s="347"/>
      <c r="CR55" s="347"/>
      <c r="CS55" s="347"/>
      <c r="CT55" s="347"/>
      <c r="CU55" s="347"/>
      <c r="CV55" s="347"/>
      <c r="CW55" s="347"/>
      <c r="CX55" s="347"/>
      <c r="CY55" s="347"/>
      <c r="CZ55" s="347"/>
      <c r="DA55" s="347"/>
      <c r="DB55" s="347"/>
      <c r="DC55" s="347"/>
      <c r="DD55" s="347"/>
      <c r="DE55" s="347"/>
      <c r="DF55" s="347"/>
      <c r="DG55" s="347"/>
      <c r="DH55" s="347"/>
      <c r="DI55" s="347"/>
      <c r="DJ55" s="347"/>
      <c r="DK55" s="347"/>
      <c r="DL55" s="347"/>
      <c r="DM55" s="347"/>
      <c r="DN55" s="347"/>
      <c r="DO55" s="347"/>
      <c r="DP55" s="347"/>
      <c r="DQ55" s="347"/>
      <c r="DR55" s="347"/>
      <c r="DS55" s="347"/>
      <c r="DT55" s="347"/>
      <c r="DU55" s="347"/>
      <c r="DV55" s="347"/>
      <c r="DW55" s="347"/>
      <c r="DX55" s="347"/>
      <c r="DY55" s="347"/>
      <c r="DZ55" s="347"/>
      <c r="EA55" s="347"/>
      <c r="EB55" s="347"/>
      <c r="EC55" s="347"/>
      <c r="ED55" s="347"/>
      <c r="EE55" s="347"/>
      <c r="EF55" s="347"/>
      <c r="EG55" s="347"/>
      <c r="EH55" s="347"/>
      <c r="EI55" s="347"/>
      <c r="EJ55" s="347"/>
      <c r="EK55" s="347"/>
      <c r="EL55" s="347"/>
      <c r="EM55" s="347"/>
      <c r="EN55" s="347"/>
      <c r="EO55" s="347"/>
      <c r="EP55" s="347"/>
      <c r="EQ55" s="347"/>
      <c r="ER55" s="347"/>
      <c r="ES55" s="347"/>
      <c r="ET55" s="347"/>
      <c r="EU55" s="347"/>
      <c r="EV55" s="347"/>
      <c r="EW55" s="347"/>
      <c r="EX55" s="347"/>
      <c r="EY55" s="347"/>
      <c r="EZ55" s="347"/>
      <c r="FA55" s="347"/>
      <c r="FB55" s="347"/>
      <c r="FC55" s="347"/>
      <c r="FD55" s="347"/>
      <c r="FE55" s="347"/>
      <c r="FF55" s="347"/>
      <c r="FG55" s="347"/>
      <c r="FH55" s="347"/>
      <c r="FI55" s="347"/>
      <c r="FJ55" s="347"/>
    </row>
    <row r="56" spans="1:166" s="214" customFormat="1" ht="126.75" customHeight="1" thickBot="1" thickTop="1">
      <c r="A56" s="543"/>
      <c r="B56" s="545"/>
      <c r="C56" s="545"/>
      <c r="D56" s="507"/>
      <c r="E56" s="507"/>
      <c r="F56" s="507"/>
      <c r="G56" s="507"/>
      <c r="H56" s="147" t="s">
        <v>650</v>
      </c>
      <c r="I56" s="148">
        <v>42887</v>
      </c>
      <c r="J56" s="148">
        <v>42978</v>
      </c>
      <c r="K56" s="152" t="str">
        <f t="shared" si="0"/>
        <v>P</v>
      </c>
      <c r="L56" s="149" t="s">
        <v>479</v>
      </c>
      <c r="M56" s="143" t="s">
        <v>480</v>
      </c>
      <c r="N56" s="416">
        <v>0.4</v>
      </c>
      <c r="O56" s="410">
        <v>1</v>
      </c>
      <c r="P56" s="414">
        <v>0.4</v>
      </c>
      <c r="Q56" s="415" t="s">
        <v>718</v>
      </c>
      <c r="R56" s="415" t="s">
        <v>842</v>
      </c>
      <c r="S56" s="150" t="s">
        <v>753</v>
      </c>
      <c r="T56" s="150" t="s">
        <v>754</v>
      </c>
      <c r="U56" s="151">
        <v>42943</v>
      </c>
      <c r="V56" s="150" t="s">
        <v>803</v>
      </c>
      <c r="W56" s="347"/>
      <c r="X56" s="347"/>
      <c r="Y56" s="347"/>
      <c r="Z56" s="347"/>
      <c r="AA56" s="347"/>
      <c r="AB56" s="347"/>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7"/>
      <c r="AY56" s="347"/>
      <c r="AZ56" s="347"/>
      <c r="BA56" s="347"/>
      <c r="BB56" s="347"/>
      <c r="BC56" s="347"/>
      <c r="BD56" s="347"/>
      <c r="BE56" s="347"/>
      <c r="BF56" s="347"/>
      <c r="BG56" s="347"/>
      <c r="BH56" s="347"/>
      <c r="BI56" s="347"/>
      <c r="BJ56" s="347"/>
      <c r="BK56" s="347"/>
      <c r="BL56" s="347"/>
      <c r="BM56" s="347"/>
      <c r="BN56" s="347"/>
      <c r="BO56" s="347"/>
      <c r="BP56" s="347"/>
      <c r="BQ56" s="347"/>
      <c r="BR56" s="347"/>
      <c r="BS56" s="347"/>
      <c r="BT56" s="347"/>
      <c r="BU56" s="347"/>
      <c r="BV56" s="347"/>
      <c r="BW56" s="347"/>
      <c r="BX56" s="347"/>
      <c r="BY56" s="347"/>
      <c r="BZ56" s="347"/>
      <c r="CA56" s="347"/>
      <c r="CB56" s="347"/>
      <c r="CC56" s="347"/>
      <c r="CD56" s="347"/>
      <c r="CE56" s="347"/>
      <c r="CF56" s="347"/>
      <c r="CG56" s="347"/>
      <c r="CH56" s="347"/>
      <c r="CI56" s="347"/>
      <c r="CJ56" s="347"/>
      <c r="CK56" s="347"/>
      <c r="CL56" s="347"/>
      <c r="CM56" s="347"/>
      <c r="CN56" s="347"/>
      <c r="CO56" s="347"/>
      <c r="CP56" s="347"/>
      <c r="CQ56" s="347"/>
      <c r="CR56" s="347"/>
      <c r="CS56" s="347"/>
      <c r="CT56" s="347"/>
      <c r="CU56" s="347"/>
      <c r="CV56" s="347"/>
      <c r="CW56" s="347"/>
      <c r="CX56" s="347"/>
      <c r="CY56" s="347"/>
      <c r="CZ56" s="347"/>
      <c r="DA56" s="347"/>
      <c r="DB56" s="347"/>
      <c r="DC56" s="347"/>
      <c r="DD56" s="347"/>
      <c r="DE56" s="347"/>
      <c r="DF56" s="347"/>
      <c r="DG56" s="347"/>
      <c r="DH56" s="347"/>
      <c r="DI56" s="347"/>
      <c r="DJ56" s="347"/>
      <c r="DK56" s="347"/>
      <c r="DL56" s="347"/>
      <c r="DM56" s="347"/>
      <c r="DN56" s="347"/>
      <c r="DO56" s="347"/>
      <c r="DP56" s="347"/>
      <c r="DQ56" s="347"/>
      <c r="DR56" s="347"/>
      <c r="DS56" s="347"/>
      <c r="DT56" s="347"/>
      <c r="DU56" s="347"/>
      <c r="DV56" s="347"/>
      <c r="DW56" s="347"/>
      <c r="DX56" s="347"/>
      <c r="DY56" s="347"/>
      <c r="DZ56" s="347"/>
      <c r="EA56" s="347"/>
      <c r="EB56" s="347"/>
      <c r="EC56" s="347"/>
      <c r="ED56" s="347"/>
      <c r="EE56" s="347"/>
      <c r="EF56" s="347"/>
      <c r="EG56" s="347"/>
      <c r="EH56" s="347"/>
      <c r="EI56" s="347"/>
      <c r="EJ56" s="347"/>
      <c r="EK56" s="347"/>
      <c r="EL56" s="347"/>
      <c r="EM56" s="347"/>
      <c r="EN56" s="347"/>
      <c r="EO56" s="347"/>
      <c r="EP56" s="347"/>
      <c r="EQ56" s="347"/>
      <c r="ER56" s="347"/>
      <c r="ES56" s="347"/>
      <c r="ET56" s="347"/>
      <c r="EU56" s="347"/>
      <c r="EV56" s="347"/>
      <c r="EW56" s="347"/>
      <c r="EX56" s="347"/>
      <c r="EY56" s="347"/>
      <c r="EZ56" s="347"/>
      <c r="FA56" s="347"/>
      <c r="FB56" s="347"/>
      <c r="FC56" s="347"/>
      <c r="FD56" s="347"/>
      <c r="FE56" s="347"/>
      <c r="FF56" s="347"/>
      <c r="FG56" s="347"/>
      <c r="FH56" s="347"/>
      <c r="FI56" s="347"/>
      <c r="FJ56" s="347"/>
    </row>
    <row r="57" spans="1:166" s="214" customFormat="1" ht="128.25" customHeight="1" thickBot="1" thickTop="1">
      <c r="A57" s="338" t="str">
        <f>+'MAPA DE RIESGOS'!A44</f>
        <v>CI01017-P</v>
      </c>
      <c r="B57" s="337">
        <v>42870</v>
      </c>
      <c r="C57" s="337">
        <v>42882</v>
      </c>
      <c r="D57" s="336" t="str">
        <f>'MAPA DE RIESGOS'!B44</f>
        <v>GESTIÓN DE TALENTO HUMANO</v>
      </c>
      <c r="E57" s="336" t="str">
        <f>'MAPA DE RIESGOS'!C44</f>
        <v>Incumplimiento de las decisiones proferidas por la Administraciòn de la Entidad, por parte de los funcionarios.</v>
      </c>
      <c r="F57" s="336">
        <f>'MAPA DE RIESGOS'!D44</f>
        <v>1</v>
      </c>
      <c r="G57" s="336">
        <f>'MAPA DE RIESGOS'!E44</f>
        <v>3</v>
      </c>
      <c r="H57" s="244" t="s">
        <v>652</v>
      </c>
      <c r="I57" s="148">
        <v>42887</v>
      </c>
      <c r="J57" s="148">
        <v>42978</v>
      </c>
      <c r="K57" s="152" t="str">
        <f t="shared" si="0"/>
        <v>T</v>
      </c>
      <c r="L57" s="149" t="s">
        <v>479</v>
      </c>
      <c r="M57" s="143" t="s">
        <v>653</v>
      </c>
      <c r="N57" s="410">
        <v>1</v>
      </c>
      <c r="O57" s="410">
        <v>1</v>
      </c>
      <c r="P57" s="414">
        <v>1</v>
      </c>
      <c r="Q57" s="415" t="s">
        <v>719</v>
      </c>
      <c r="R57" s="415" t="s">
        <v>843</v>
      </c>
      <c r="S57" s="142" t="s">
        <v>761</v>
      </c>
      <c r="T57" s="150" t="s">
        <v>845</v>
      </c>
      <c r="U57" s="151">
        <v>42943</v>
      </c>
      <c r="V57" s="150" t="s">
        <v>803</v>
      </c>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c r="CI57" s="347"/>
      <c r="CJ57" s="347"/>
      <c r="CK57" s="347"/>
      <c r="CL57" s="347"/>
      <c r="CM57" s="347"/>
      <c r="CN57" s="347"/>
      <c r="CO57" s="347"/>
      <c r="CP57" s="347"/>
      <c r="CQ57" s="347"/>
      <c r="CR57" s="347"/>
      <c r="CS57" s="347"/>
      <c r="CT57" s="347"/>
      <c r="CU57" s="347"/>
      <c r="CV57" s="347"/>
      <c r="CW57" s="347"/>
      <c r="CX57" s="347"/>
      <c r="CY57" s="347"/>
      <c r="CZ57" s="347"/>
      <c r="DA57" s="347"/>
      <c r="DB57" s="347"/>
      <c r="DC57" s="347"/>
      <c r="DD57" s="347"/>
      <c r="DE57" s="347"/>
      <c r="DF57" s="347"/>
      <c r="DG57" s="347"/>
      <c r="DH57" s="347"/>
      <c r="DI57" s="347"/>
      <c r="DJ57" s="347"/>
      <c r="DK57" s="347"/>
      <c r="DL57" s="347"/>
      <c r="DM57" s="347"/>
      <c r="DN57" s="347"/>
      <c r="DO57" s="347"/>
      <c r="DP57" s="347"/>
      <c r="DQ57" s="347"/>
      <c r="DR57" s="347"/>
      <c r="DS57" s="347"/>
      <c r="DT57" s="347"/>
      <c r="DU57" s="347"/>
      <c r="DV57" s="347"/>
      <c r="DW57" s="347"/>
      <c r="DX57" s="347"/>
      <c r="DY57" s="347"/>
      <c r="DZ57" s="347"/>
      <c r="EA57" s="347"/>
      <c r="EB57" s="347"/>
      <c r="EC57" s="347"/>
      <c r="ED57" s="347"/>
      <c r="EE57" s="347"/>
      <c r="EF57" s="347"/>
      <c r="EG57" s="347"/>
      <c r="EH57" s="347"/>
      <c r="EI57" s="347"/>
      <c r="EJ57" s="347"/>
      <c r="EK57" s="347"/>
      <c r="EL57" s="347"/>
      <c r="EM57" s="347"/>
      <c r="EN57" s="347"/>
      <c r="EO57" s="347"/>
      <c r="EP57" s="347"/>
      <c r="EQ57" s="347"/>
      <c r="ER57" s="347"/>
      <c r="ES57" s="347"/>
      <c r="ET57" s="347"/>
      <c r="EU57" s="347"/>
      <c r="EV57" s="347"/>
      <c r="EW57" s="347"/>
      <c r="EX57" s="347"/>
      <c r="EY57" s="347"/>
      <c r="EZ57" s="347"/>
      <c r="FA57" s="347"/>
      <c r="FB57" s="347"/>
      <c r="FC57" s="347"/>
      <c r="FD57" s="347"/>
      <c r="FE57" s="347"/>
      <c r="FF57" s="347"/>
      <c r="FG57" s="347"/>
      <c r="FH57" s="347"/>
      <c r="FI57" s="347"/>
      <c r="FJ57" s="347"/>
    </row>
    <row r="58" spans="1:166" s="37" customFormat="1" ht="90" customHeight="1" thickBot="1" thickTop="1">
      <c r="A58" s="90" t="str">
        <f>+'MAPA DE RIESGOS'!A45</f>
        <v>CI04115-P</v>
      </c>
      <c r="B58" s="200">
        <v>42311</v>
      </c>
      <c r="C58" s="66">
        <v>42334</v>
      </c>
      <c r="D58" s="89" t="str">
        <f>'MAPA DE RIESGOS'!B45</f>
        <v>GESTION DOCUMENTAL</v>
      </c>
      <c r="E58" s="89" t="str">
        <f>'MAPA DE RIESGOS'!C45</f>
        <v>POSIBLE DEMORA EN LA CREACIÓN DE LOS EXPEDIENTES VIRTUALES </v>
      </c>
      <c r="F58" s="89">
        <f>'MAPA DE RIESGOS'!D45</f>
        <v>3</v>
      </c>
      <c r="G58" s="89">
        <f>'MAPA DE RIESGOS'!E45</f>
        <v>3</v>
      </c>
      <c r="H58" s="218" t="s">
        <v>366</v>
      </c>
      <c r="I58" s="64" t="s">
        <v>367</v>
      </c>
      <c r="J58" s="64">
        <v>42551</v>
      </c>
      <c r="K58" s="64" t="str">
        <f>IF(P58=100%,("T"),(IF(P58=0%,("SI"),("P"))))</f>
        <v>SI</v>
      </c>
      <c r="L58" s="65" t="s">
        <v>203</v>
      </c>
      <c r="M58" s="63" t="s">
        <v>202</v>
      </c>
      <c r="N58" s="370">
        <v>0</v>
      </c>
      <c r="O58" s="367">
        <v>0</v>
      </c>
      <c r="P58" s="371">
        <v>0</v>
      </c>
      <c r="Q58" s="369" t="s">
        <v>688</v>
      </c>
      <c r="R58" s="439" t="s">
        <v>829</v>
      </c>
      <c r="S58" s="89" t="s">
        <v>753</v>
      </c>
      <c r="T58" s="89" t="s">
        <v>754</v>
      </c>
      <c r="U58" s="91">
        <v>42944</v>
      </c>
      <c r="V58" s="89" t="s">
        <v>803</v>
      </c>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c r="FJ58" s="81"/>
    </row>
    <row r="59" spans="1:22" s="81" customFormat="1" ht="84" customHeight="1" thickBot="1" thickTop="1">
      <c r="A59" s="90" t="str">
        <f>+'MAPA DE RIESGOS'!A46</f>
        <v>CA01617-P</v>
      </c>
      <c r="B59" s="200">
        <v>42795</v>
      </c>
      <c r="C59" s="66">
        <v>42809</v>
      </c>
      <c r="D59" s="89" t="str">
        <f>'MAPA DE RIESGOS'!B46</f>
        <v>GESTION DOCUMENTAL</v>
      </c>
      <c r="E59" s="89" t="str">
        <f>'MAPA DE RIESGOS'!C46</f>
        <v>INCUMPLIMIENTO A LA NORMA NTCGP:1000 NUMERAL 4,2,3 CONTROL DE DOCUMENTOS </v>
      </c>
      <c r="F59" s="89">
        <f>'MAPA DE RIESGOS'!D46</f>
        <v>4</v>
      </c>
      <c r="G59" s="89">
        <f>'MAPA DE RIESGOS'!E46</f>
        <v>3</v>
      </c>
      <c r="H59" s="218" t="s">
        <v>481</v>
      </c>
      <c r="I59" s="64">
        <v>42811</v>
      </c>
      <c r="J59" s="64">
        <v>42916</v>
      </c>
      <c r="K59" s="64" t="str">
        <f aca="true" t="shared" si="1" ref="K59:K71">IF(P59=100%,("T"),(IF(P59=0%,("SI"),("P"))))</f>
        <v>T</v>
      </c>
      <c r="L59" s="89" t="s">
        <v>445</v>
      </c>
      <c r="M59" s="88" t="s">
        <v>231</v>
      </c>
      <c r="N59" s="368">
        <v>1</v>
      </c>
      <c r="O59" s="367">
        <v>1</v>
      </c>
      <c r="P59" s="371">
        <v>1</v>
      </c>
      <c r="Q59" s="369" t="s">
        <v>689</v>
      </c>
      <c r="R59" s="439" t="s">
        <v>830</v>
      </c>
      <c r="S59" s="89" t="s">
        <v>761</v>
      </c>
      <c r="T59" s="185" t="s">
        <v>831</v>
      </c>
      <c r="U59" s="91">
        <v>42944</v>
      </c>
      <c r="V59" s="89" t="s">
        <v>803</v>
      </c>
    </row>
    <row r="60" spans="1:22" s="81" customFormat="1" ht="84" customHeight="1" thickBot="1" thickTop="1">
      <c r="A60" s="90" t="str">
        <f>+'MAPA DE RIESGOS'!A47</f>
        <v>CI00817-P</v>
      </c>
      <c r="B60" s="200">
        <v>42817</v>
      </c>
      <c r="C60" s="66">
        <v>42849</v>
      </c>
      <c r="D60" s="89" t="str">
        <f>'MAPA DE RIESGOS'!B47</f>
        <v>GESTION DOCUMENTAL</v>
      </c>
      <c r="E60" s="89" t="str">
        <f>'MAPA DE RIESGOS'!C47</f>
        <v>DETERIORO DE LOS DOCUMENTOS DE ARCHIVO, PAPEL,FOTOGRAFIAS,MAGNETICO.  </v>
      </c>
      <c r="F60" s="89">
        <f>'MAPA DE RIESGOS'!D47</f>
        <v>4</v>
      </c>
      <c r="G60" s="89">
        <f>'MAPA DE RIESGOS'!E47</f>
        <v>3</v>
      </c>
      <c r="H60" s="218" t="s">
        <v>625</v>
      </c>
      <c r="I60" s="64">
        <v>42851</v>
      </c>
      <c r="J60" s="64">
        <v>42947</v>
      </c>
      <c r="K60" s="64" t="str">
        <f t="shared" si="1"/>
        <v>P</v>
      </c>
      <c r="L60" s="89" t="s">
        <v>445</v>
      </c>
      <c r="M60" s="88" t="s">
        <v>626</v>
      </c>
      <c r="N60" s="368">
        <v>1</v>
      </c>
      <c r="O60" s="367">
        <v>1</v>
      </c>
      <c r="P60" s="371">
        <v>0.1</v>
      </c>
      <c r="Q60" s="369" t="s">
        <v>690</v>
      </c>
      <c r="R60" s="439" t="s">
        <v>832</v>
      </c>
      <c r="S60" s="89" t="s">
        <v>753</v>
      </c>
      <c r="T60" s="89" t="s">
        <v>754</v>
      </c>
      <c r="U60" s="91">
        <v>42944</v>
      </c>
      <c r="V60" s="89" t="s">
        <v>803</v>
      </c>
    </row>
    <row r="61" spans="1:166" s="132" customFormat="1" ht="55.5" customHeight="1" thickBot="1" thickTop="1">
      <c r="A61" s="228" t="str">
        <f>+'MAPA DE RIESGOS'!A48</f>
        <v>CA01217-P</v>
      </c>
      <c r="B61" s="164">
        <v>42796</v>
      </c>
      <c r="C61" s="165">
        <v>42809</v>
      </c>
      <c r="D61" s="199" t="str">
        <f>'MAPA DE RIESGOS'!B48</f>
        <v>ATENCIÓN AL CIUDADANO</v>
      </c>
      <c r="E61" s="199" t="str">
        <f>'MAPA DE RIESGOS'!C48</f>
        <v>POSIBLE INCUMPLIMIENTO EN LA IMPLEMENTACION DE LOS REQUISITOS  DE LA NORMA DEL SISTEMA DE GESTIÓN </v>
      </c>
      <c r="F61" s="199">
        <f>'MAPA DE RIESGOS'!D48</f>
        <v>4</v>
      </c>
      <c r="G61" s="199">
        <f>'MAPA DE RIESGOS'!E48</f>
        <v>3</v>
      </c>
      <c r="H61" s="168" t="s">
        <v>429</v>
      </c>
      <c r="I61" s="167">
        <v>42824</v>
      </c>
      <c r="J61" s="167">
        <v>42916</v>
      </c>
      <c r="K61" s="167" t="str">
        <f t="shared" si="1"/>
        <v>P</v>
      </c>
      <c r="L61" s="168" t="s">
        <v>425</v>
      </c>
      <c r="M61" s="168" t="s">
        <v>430</v>
      </c>
      <c r="N61" s="420">
        <v>0.5</v>
      </c>
      <c r="O61" s="418">
        <v>1</v>
      </c>
      <c r="P61" s="419">
        <v>0.5</v>
      </c>
      <c r="Q61" s="417" t="s">
        <v>740</v>
      </c>
      <c r="R61" s="441" t="s">
        <v>833</v>
      </c>
      <c r="S61" s="417" t="s">
        <v>753</v>
      </c>
      <c r="T61" s="417" t="s">
        <v>754</v>
      </c>
      <c r="U61" s="165">
        <v>42944</v>
      </c>
      <c r="V61" s="417" t="s">
        <v>803</v>
      </c>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row>
    <row r="62" spans="1:166" s="132" customFormat="1" ht="62.25" customHeight="1" thickBot="1" thickTop="1">
      <c r="A62" s="228" t="str">
        <f>+'MAPA DE RIESGOS'!A49</f>
        <v>CA01317-P</v>
      </c>
      <c r="B62" s="164">
        <v>42796</v>
      </c>
      <c r="C62" s="165">
        <v>42809</v>
      </c>
      <c r="D62" s="199" t="str">
        <f>'MAPA DE RIESGOS'!B49</f>
        <v>ATENCIÓN AL CIUDADANO</v>
      </c>
      <c r="E62" s="199" t="str">
        <f>'MAPA DE RIESGOS'!C49</f>
        <v>INCREMENTO EN EL NÚMERO DE PQRSD A NIVEL NACIONAL </v>
      </c>
      <c r="F62" s="199">
        <f>'MAPA DE RIESGOS'!D49</f>
        <v>4</v>
      </c>
      <c r="G62" s="199">
        <f>'MAPA DE RIESGOS'!E49</f>
        <v>3</v>
      </c>
      <c r="H62" s="168" t="s">
        <v>424</v>
      </c>
      <c r="I62" s="167">
        <v>42810</v>
      </c>
      <c r="J62" s="167">
        <v>42855</v>
      </c>
      <c r="K62" s="167" t="str">
        <f t="shared" si="1"/>
        <v>P</v>
      </c>
      <c r="L62" s="168" t="s">
        <v>425</v>
      </c>
      <c r="M62" s="168" t="s">
        <v>426</v>
      </c>
      <c r="N62" s="420">
        <v>0.7</v>
      </c>
      <c r="O62" s="418">
        <v>1</v>
      </c>
      <c r="P62" s="419">
        <v>0.7</v>
      </c>
      <c r="Q62" s="417" t="s">
        <v>741</v>
      </c>
      <c r="R62" s="441" t="s">
        <v>834</v>
      </c>
      <c r="S62" s="417" t="s">
        <v>753</v>
      </c>
      <c r="T62" s="417" t="s">
        <v>754</v>
      </c>
      <c r="U62" s="165">
        <v>42944</v>
      </c>
      <c r="V62" s="417" t="s">
        <v>803</v>
      </c>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row>
    <row r="63" spans="1:166" s="132" customFormat="1" ht="47.25" customHeight="1" thickBot="1" thickTop="1">
      <c r="A63" s="510" t="str">
        <f>+'MAPA DE RIESGOS'!A50</f>
        <v>CA01417-P</v>
      </c>
      <c r="B63" s="512">
        <v>42796</v>
      </c>
      <c r="C63" s="514">
        <v>42809</v>
      </c>
      <c r="D63" s="516" t="str">
        <f>'MAPA DE RIESGOS'!B50</f>
        <v>ATENCIÓN AL CIUDADANO</v>
      </c>
      <c r="E63" s="516" t="str">
        <f>'MAPA DE RIESGOS'!C50</f>
        <v>INCUMPLIMIENTO CON LA GUIA DE PROTOCOLO DE ATENCIÓN AL CIUDADANO </v>
      </c>
      <c r="F63" s="516">
        <f>'MAPA DE RIESGOS'!D50</f>
        <v>4</v>
      </c>
      <c r="G63" s="516">
        <f>'MAPA DE RIESGOS'!E50</f>
        <v>3</v>
      </c>
      <c r="H63" s="168" t="s">
        <v>436</v>
      </c>
      <c r="I63" s="167">
        <v>42810</v>
      </c>
      <c r="J63" s="167">
        <v>42855</v>
      </c>
      <c r="K63" s="167" t="str">
        <f t="shared" si="1"/>
        <v>P</v>
      </c>
      <c r="L63" s="168" t="s">
        <v>425</v>
      </c>
      <c r="M63" s="168" t="s">
        <v>438</v>
      </c>
      <c r="N63" s="420">
        <v>0.4</v>
      </c>
      <c r="O63" s="418">
        <v>1</v>
      </c>
      <c r="P63" s="419">
        <v>0.2</v>
      </c>
      <c r="Q63" s="417" t="s">
        <v>742</v>
      </c>
      <c r="R63" s="440" t="s">
        <v>835</v>
      </c>
      <c r="S63" s="417" t="s">
        <v>753</v>
      </c>
      <c r="T63" s="417" t="s">
        <v>754</v>
      </c>
      <c r="U63" s="165">
        <v>42944</v>
      </c>
      <c r="V63" s="417" t="s">
        <v>803</v>
      </c>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row>
    <row r="64" spans="1:166" s="132" customFormat="1" ht="51" customHeight="1" thickBot="1" thickTop="1">
      <c r="A64" s="511"/>
      <c r="B64" s="513"/>
      <c r="C64" s="515"/>
      <c r="D64" s="517"/>
      <c r="E64" s="517"/>
      <c r="F64" s="517"/>
      <c r="G64" s="517"/>
      <c r="H64" s="168" t="s">
        <v>437</v>
      </c>
      <c r="I64" s="167">
        <v>42810</v>
      </c>
      <c r="J64" s="167">
        <v>42855</v>
      </c>
      <c r="K64" s="167" t="str">
        <f t="shared" si="1"/>
        <v>SI</v>
      </c>
      <c r="L64" s="168" t="s">
        <v>425</v>
      </c>
      <c r="M64" s="168" t="s">
        <v>439</v>
      </c>
      <c r="N64" s="418">
        <v>0</v>
      </c>
      <c r="O64" s="418">
        <v>0</v>
      </c>
      <c r="P64" s="419">
        <v>0</v>
      </c>
      <c r="Q64" s="417" t="s">
        <v>743</v>
      </c>
      <c r="R64" s="303" t="s">
        <v>836</v>
      </c>
      <c r="S64" s="417" t="s">
        <v>753</v>
      </c>
      <c r="T64" s="417" t="s">
        <v>754</v>
      </c>
      <c r="U64" s="165">
        <v>42944</v>
      </c>
      <c r="V64" s="417" t="s">
        <v>803</v>
      </c>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row>
    <row r="65" spans="1:166" s="28" customFormat="1" ht="82.5" customHeight="1" hidden="1" thickBot="1" thickTop="1">
      <c r="A65" s="326" t="str">
        <f>+'MAPA DE RIESGOS'!A51</f>
        <v>CA01517-P</v>
      </c>
      <c r="B65" s="327">
        <v>42796</v>
      </c>
      <c r="C65" s="328">
        <v>42809</v>
      </c>
      <c r="D65" s="329" t="str">
        <f>'MAPA DE RIESGOS'!B51</f>
        <v>ATENCIÓN AL CIUDADANO</v>
      </c>
      <c r="E65" s="329" t="str">
        <f>'MAPA DE RIESGOS'!C51</f>
        <v>QUE SE PRESENTEN PRODUCTOS Y/O SERVICIOS NO CONFORMES EN EL PROCESO </v>
      </c>
      <c r="F65" s="329">
        <f>'MAPA DE RIESGOS'!D51</f>
        <v>3</v>
      </c>
      <c r="G65" s="329">
        <f>'MAPA DE RIESGOS'!E51</f>
        <v>3</v>
      </c>
      <c r="H65" s="27" t="s">
        <v>450</v>
      </c>
      <c r="I65" s="318">
        <v>42811</v>
      </c>
      <c r="J65" s="318">
        <v>42855</v>
      </c>
      <c r="K65" s="64" t="str">
        <f t="shared" si="1"/>
        <v>SI</v>
      </c>
      <c r="L65" s="27" t="s">
        <v>425</v>
      </c>
      <c r="M65" s="27" t="s">
        <v>451</v>
      </c>
      <c r="N65" s="330"/>
      <c r="O65" s="330"/>
      <c r="P65" s="321"/>
      <c r="Q65" s="27"/>
      <c r="R65" s="331"/>
      <c r="S65" s="324"/>
      <c r="T65" s="325"/>
      <c r="U65" s="328"/>
      <c r="V65" s="27"/>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row>
    <row r="66" spans="1:22" s="81" customFormat="1" ht="91.5" customHeight="1" thickBot="1" thickTop="1">
      <c r="A66" s="92" t="str">
        <f>+'MAPA DE RIESGOS'!A52</f>
        <v>CI00516-P</v>
      </c>
      <c r="B66" s="94">
        <v>42629</v>
      </c>
      <c r="C66" s="93">
        <v>42654</v>
      </c>
      <c r="D66" s="95" t="str">
        <f>'MAPA DE RIESGOS'!B52</f>
        <v>GESTIÓN DE SERVICIOS DE SALUD (BUCARAMANGA)</v>
      </c>
      <c r="E66" s="72" t="str">
        <f>'MAPA DE RIESGOS'!C52</f>
        <v>Que no se cumpla con la Documentación aprobada y establecida por el Sistema de Gestión de Calidad. </v>
      </c>
      <c r="F66" s="95">
        <f>'MAPA DE RIESGOS'!D52</f>
        <v>4</v>
      </c>
      <c r="G66" s="95">
        <f>'MAPA DE RIESGOS'!E52</f>
        <v>3</v>
      </c>
      <c r="H66" s="219" t="s">
        <v>542</v>
      </c>
      <c r="I66" s="71" t="s">
        <v>543</v>
      </c>
      <c r="J66" s="71">
        <v>42916</v>
      </c>
      <c r="K66" s="42" t="str">
        <f t="shared" si="1"/>
        <v>T</v>
      </c>
      <c r="L66" s="69" t="s">
        <v>412</v>
      </c>
      <c r="M66" s="70" t="s">
        <v>544</v>
      </c>
      <c r="N66" s="373">
        <v>1</v>
      </c>
      <c r="O66" s="374">
        <v>1</v>
      </c>
      <c r="P66" s="372">
        <v>1</v>
      </c>
      <c r="Q66" s="375" t="s">
        <v>691</v>
      </c>
      <c r="R66" s="375" t="s">
        <v>818</v>
      </c>
      <c r="S66" s="41" t="s">
        <v>761</v>
      </c>
      <c r="T66" s="41" t="s">
        <v>819</v>
      </c>
      <c r="U66" s="40">
        <v>42943</v>
      </c>
      <c r="V66" s="41" t="s">
        <v>803</v>
      </c>
    </row>
    <row r="67" spans="1:22" s="81" customFormat="1" ht="82.5" customHeight="1" thickBot="1" thickTop="1">
      <c r="A67" s="92" t="str">
        <f>+'MAPA DE RIESGOS'!A53</f>
        <v>CI00616-P</v>
      </c>
      <c r="B67" s="94">
        <v>42641</v>
      </c>
      <c r="C67" s="93">
        <v>42668</v>
      </c>
      <c r="D67" s="95" t="str">
        <f>'MAPA DE RIESGOS'!B53</f>
        <v>GESTIÓN DE SERVICIOS DE SALUD ( BARRANQUILLA) </v>
      </c>
      <c r="E67" s="72" t="str">
        <f>'MAPA DE RIESGOS'!C53</f>
        <v>Icumplimiento de la Normatividad Archivistica </v>
      </c>
      <c r="F67" s="95">
        <f>'MAPA DE RIESGOS'!D53</f>
        <v>4</v>
      </c>
      <c r="G67" s="95">
        <f>'MAPA DE RIESGOS'!E53</f>
        <v>3</v>
      </c>
      <c r="H67" s="219" t="s">
        <v>545</v>
      </c>
      <c r="I67" s="71" t="s">
        <v>550</v>
      </c>
      <c r="J67" s="71">
        <v>42916</v>
      </c>
      <c r="K67" s="42" t="str">
        <f t="shared" si="1"/>
        <v>P</v>
      </c>
      <c r="L67" s="69" t="s">
        <v>412</v>
      </c>
      <c r="M67" s="70" t="s">
        <v>544</v>
      </c>
      <c r="N67" s="373">
        <v>0.5</v>
      </c>
      <c r="O67" s="374">
        <v>1</v>
      </c>
      <c r="P67" s="372">
        <v>0.5</v>
      </c>
      <c r="Q67" s="375" t="s">
        <v>692</v>
      </c>
      <c r="R67" s="304" t="s">
        <v>820</v>
      </c>
      <c r="S67" s="41" t="s">
        <v>753</v>
      </c>
      <c r="T67" s="41" t="s">
        <v>754</v>
      </c>
      <c r="U67" s="40">
        <v>42943</v>
      </c>
      <c r="V67" s="41" t="s">
        <v>803</v>
      </c>
    </row>
    <row r="68" spans="1:22" s="81" customFormat="1" ht="72" customHeight="1" thickBot="1" thickTop="1">
      <c r="A68" s="92" t="str">
        <f>+'MAPA DE RIESGOS'!A54</f>
        <v>CI00816-P</v>
      </c>
      <c r="B68" s="94">
        <v>42641</v>
      </c>
      <c r="C68" s="93">
        <v>42668</v>
      </c>
      <c r="D68" s="95" t="str">
        <f>'MAPA DE RIESGOS'!B54</f>
        <v>GESTIÓN DE SERVICIOS DE SALUD  (CARTAGENA) </v>
      </c>
      <c r="E68" s="72" t="str">
        <f>'MAPA DE RIESGOS'!C54</f>
        <v>Posible perdidad de la Información generada en la Oficica Cartagena</v>
      </c>
      <c r="F68" s="95">
        <f>'MAPA DE RIESGOS'!D54</f>
        <v>4</v>
      </c>
      <c r="G68" s="95">
        <f>'MAPA DE RIESGOS'!E54</f>
        <v>3</v>
      </c>
      <c r="H68" s="219" t="s">
        <v>546</v>
      </c>
      <c r="I68" s="71" t="s">
        <v>549</v>
      </c>
      <c r="J68" s="71">
        <v>42916</v>
      </c>
      <c r="K68" s="42" t="str">
        <f t="shared" si="1"/>
        <v>P</v>
      </c>
      <c r="L68" s="69" t="s">
        <v>412</v>
      </c>
      <c r="M68" s="70" t="s">
        <v>195</v>
      </c>
      <c r="N68" s="373">
        <v>2</v>
      </c>
      <c r="O68" s="374">
        <v>3</v>
      </c>
      <c r="P68" s="372">
        <v>0.66</v>
      </c>
      <c r="Q68" s="375" t="s">
        <v>693</v>
      </c>
      <c r="R68" s="438" t="s">
        <v>821</v>
      </c>
      <c r="S68" s="41" t="s">
        <v>753</v>
      </c>
      <c r="T68" s="41" t="s">
        <v>754</v>
      </c>
      <c r="U68" s="40">
        <v>42943</v>
      </c>
      <c r="V68" s="41" t="s">
        <v>803</v>
      </c>
    </row>
    <row r="69" spans="1:22" s="81" customFormat="1" ht="81" customHeight="1" thickBot="1" thickTop="1">
      <c r="A69" s="334" t="str">
        <f>+'MAPA DE RIESGOS'!A55</f>
        <v>CI00916-P</v>
      </c>
      <c r="B69" s="335">
        <v>42668</v>
      </c>
      <c r="C69" s="40">
        <v>42698</v>
      </c>
      <c r="D69" s="41" t="str">
        <f>'MAPA DE RIESGOS'!B55</f>
        <v>GESTIÓN DE SERVICIOS DE SALUD  (TUMACO)  </v>
      </c>
      <c r="E69" s="219" t="str">
        <f>'MAPA DE RIESGOS'!C55</f>
        <v>Incumplimiento del procedimiento Elaboración de carnets de Salud </v>
      </c>
      <c r="F69" s="41">
        <f>'MAPA DE RIESGOS'!D55</f>
        <v>3</v>
      </c>
      <c r="G69" s="41">
        <f>'MAPA DE RIESGOS'!E55</f>
        <v>3</v>
      </c>
      <c r="H69" s="219" t="s">
        <v>547</v>
      </c>
      <c r="I69" s="71" t="s">
        <v>548</v>
      </c>
      <c r="J69" s="71">
        <v>42916</v>
      </c>
      <c r="K69" s="42" t="str">
        <f t="shared" si="1"/>
        <v>P</v>
      </c>
      <c r="L69" s="69" t="s">
        <v>412</v>
      </c>
      <c r="M69" s="70" t="s">
        <v>544</v>
      </c>
      <c r="N69" s="373">
        <v>0.5</v>
      </c>
      <c r="O69" s="374">
        <v>1</v>
      </c>
      <c r="P69" s="372">
        <v>0.5</v>
      </c>
      <c r="Q69" s="375" t="s">
        <v>694</v>
      </c>
      <c r="R69" s="304" t="s">
        <v>822</v>
      </c>
      <c r="S69" s="41" t="s">
        <v>753</v>
      </c>
      <c r="T69" s="41" t="s">
        <v>754</v>
      </c>
      <c r="U69" s="40">
        <v>42943</v>
      </c>
      <c r="V69" s="41" t="s">
        <v>803</v>
      </c>
    </row>
    <row r="70" spans="1:166" s="28" customFormat="1" ht="81" customHeight="1" hidden="1" thickBot="1" thickTop="1">
      <c r="A70" s="584" t="str">
        <f>+'MAPA DE RIESGOS'!A56</f>
        <v>CA01117-P</v>
      </c>
      <c r="B70" s="586">
        <v>42790</v>
      </c>
      <c r="C70" s="588">
        <v>42821</v>
      </c>
      <c r="D70" s="525" t="str">
        <f>'MAPA DE RIESGOS'!B56</f>
        <v>GESTIÓN DE SERVICIOS DE SALUD</v>
      </c>
      <c r="E70" s="590" t="str">
        <f>'MAPA DE RIESGOS'!C56</f>
        <v>QUE NO SE CUENTE CON LOS LINEAMIENTOS DEL HACER DEL PROCESO  </v>
      </c>
      <c r="F70" s="525">
        <f>'MAPA DE RIESGOS'!D56</f>
        <v>3</v>
      </c>
      <c r="G70" s="525">
        <f>'MAPA DE RIESGOS'!E56</f>
        <v>3</v>
      </c>
      <c r="H70" s="332" t="s">
        <v>518</v>
      </c>
      <c r="I70" s="317">
        <v>42821</v>
      </c>
      <c r="J70" s="317">
        <v>42824</v>
      </c>
      <c r="K70" s="42" t="str">
        <f t="shared" si="1"/>
        <v>SI</v>
      </c>
      <c r="L70" s="333" t="s">
        <v>412</v>
      </c>
      <c r="M70" s="333" t="s">
        <v>517</v>
      </c>
      <c r="N70" s="378"/>
      <c r="O70" s="379"/>
      <c r="P70" s="376"/>
      <c r="Q70" s="377"/>
      <c r="R70" s="323"/>
      <c r="S70" s="324"/>
      <c r="T70" s="324"/>
      <c r="U70" s="325"/>
      <c r="V70" s="324"/>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row>
    <row r="71" spans="1:22" s="81" customFormat="1" ht="81" customHeight="1" thickBot="1" thickTop="1">
      <c r="A71" s="585"/>
      <c r="B71" s="587"/>
      <c r="C71" s="589"/>
      <c r="D71" s="526"/>
      <c r="E71" s="591"/>
      <c r="F71" s="526"/>
      <c r="G71" s="526"/>
      <c r="H71" s="219" t="s">
        <v>516</v>
      </c>
      <c r="I71" s="231">
        <v>42821</v>
      </c>
      <c r="J71" s="231">
        <v>42916</v>
      </c>
      <c r="K71" s="42" t="str">
        <f t="shared" si="1"/>
        <v>P</v>
      </c>
      <c r="L71" s="69" t="s">
        <v>412</v>
      </c>
      <c r="M71" s="69" t="s">
        <v>519</v>
      </c>
      <c r="N71" s="373">
        <v>0.1</v>
      </c>
      <c r="O71" s="374">
        <v>1</v>
      </c>
      <c r="P71" s="372">
        <v>0.1</v>
      </c>
      <c r="Q71" s="375" t="s">
        <v>695</v>
      </c>
      <c r="R71" s="375" t="s">
        <v>823</v>
      </c>
      <c r="S71" s="41" t="s">
        <v>753</v>
      </c>
      <c r="T71" s="41" t="s">
        <v>754</v>
      </c>
      <c r="U71" s="40">
        <v>42943</v>
      </c>
      <c r="V71" s="41" t="s">
        <v>803</v>
      </c>
    </row>
    <row r="72" spans="1:166" s="177" customFormat="1" ht="156" customHeight="1" thickBot="1" thickTop="1">
      <c r="A72" s="68" t="str">
        <f>+'MAPA DE RIESGOS'!A57</f>
        <v>CA08214-P</v>
      </c>
      <c r="B72" s="76">
        <v>41905</v>
      </c>
      <c r="C72" s="97">
        <v>42048</v>
      </c>
      <c r="D72" s="96" t="str">
        <f>'MAPA DE RIESGOS'!B57</f>
        <v>GESTION DE RECURSOS FINANCIEROS</v>
      </c>
      <c r="E72" s="96" t="str">
        <f>'MAPA DE RIESGOS'!C57</f>
        <v>POSIBLES INCUMPLIMIENTO A LOS PLANES INSTITUCIONALES DE LA ENTIDAD</v>
      </c>
      <c r="F72" s="96">
        <f>'MAPA DE RIESGOS'!D57</f>
        <v>4</v>
      </c>
      <c r="G72" s="96">
        <f>'MAPA DE RIESGOS'!E57</f>
        <v>1</v>
      </c>
      <c r="H72" s="82" t="s">
        <v>256</v>
      </c>
      <c r="I72" s="178">
        <v>42138</v>
      </c>
      <c r="J72" s="178">
        <v>42154</v>
      </c>
      <c r="K72" s="59" t="str">
        <f aca="true" t="shared" si="2" ref="K72:K78">IF(P72=100%,("T"),(IF(P72=0%,("SI"),("P"))))</f>
        <v>T</v>
      </c>
      <c r="L72" s="75" t="s">
        <v>176</v>
      </c>
      <c r="M72" s="179" t="s">
        <v>255</v>
      </c>
      <c r="N72" s="363">
        <v>7</v>
      </c>
      <c r="O72" s="363">
        <v>7</v>
      </c>
      <c r="P72" s="365">
        <v>1</v>
      </c>
      <c r="Q72" s="364" t="s">
        <v>683</v>
      </c>
      <c r="R72" s="305" t="s">
        <v>683</v>
      </c>
      <c r="S72" s="245" t="s">
        <v>753</v>
      </c>
      <c r="T72" s="245" t="s">
        <v>754</v>
      </c>
      <c r="U72" s="56">
        <v>42937</v>
      </c>
      <c r="V72" s="245" t="s">
        <v>781</v>
      </c>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c r="CI72" s="348"/>
      <c r="CJ72" s="348"/>
      <c r="CK72" s="348"/>
      <c r="CL72" s="348"/>
      <c r="CM72" s="348"/>
      <c r="CN72" s="348"/>
      <c r="CO72" s="348"/>
      <c r="CP72" s="348"/>
      <c r="CQ72" s="348"/>
      <c r="CR72" s="348"/>
      <c r="CS72" s="348"/>
      <c r="CT72" s="348"/>
      <c r="CU72" s="348"/>
      <c r="CV72" s="348"/>
      <c r="CW72" s="348"/>
      <c r="CX72" s="348"/>
      <c r="CY72" s="348"/>
      <c r="CZ72" s="348"/>
      <c r="DA72" s="348"/>
      <c r="DB72" s="348"/>
      <c r="DC72" s="348"/>
      <c r="DD72" s="348"/>
      <c r="DE72" s="348"/>
      <c r="DF72" s="348"/>
      <c r="DG72" s="348"/>
      <c r="DH72" s="348"/>
      <c r="DI72" s="348"/>
      <c r="DJ72" s="348"/>
      <c r="DK72" s="348"/>
      <c r="DL72" s="348"/>
      <c r="DM72" s="348"/>
      <c r="DN72" s="348"/>
      <c r="DO72" s="348"/>
      <c r="DP72" s="348"/>
      <c r="DQ72" s="348"/>
      <c r="DR72" s="348"/>
      <c r="DS72" s="348"/>
      <c r="DT72" s="348"/>
      <c r="DU72" s="348"/>
      <c r="DV72" s="348"/>
      <c r="DW72" s="348"/>
      <c r="DX72" s="348"/>
      <c r="DY72" s="348"/>
      <c r="DZ72" s="348"/>
      <c r="EA72" s="348"/>
      <c r="EB72" s="348"/>
      <c r="EC72" s="348"/>
      <c r="ED72" s="348"/>
      <c r="EE72" s="348"/>
      <c r="EF72" s="348"/>
      <c r="EG72" s="348"/>
      <c r="EH72" s="348"/>
      <c r="EI72" s="348"/>
      <c r="EJ72" s="348"/>
      <c r="EK72" s="348"/>
      <c r="EL72" s="348"/>
      <c r="EM72" s="348"/>
      <c r="EN72" s="348"/>
      <c r="EO72" s="348"/>
      <c r="EP72" s="348"/>
      <c r="EQ72" s="348"/>
      <c r="ER72" s="348"/>
      <c r="ES72" s="348"/>
      <c r="ET72" s="348"/>
      <c r="EU72" s="348"/>
      <c r="EV72" s="348"/>
      <c r="EW72" s="348"/>
      <c r="EX72" s="348"/>
      <c r="EY72" s="348"/>
      <c r="EZ72" s="348"/>
      <c r="FA72" s="348"/>
      <c r="FB72" s="348"/>
      <c r="FC72" s="348"/>
      <c r="FD72" s="348"/>
      <c r="FE72" s="348"/>
      <c r="FF72" s="348"/>
      <c r="FG72" s="348"/>
      <c r="FH72" s="348"/>
      <c r="FI72" s="348"/>
      <c r="FJ72" s="348"/>
    </row>
    <row r="73" spans="1:166" s="177" customFormat="1" ht="67.5" customHeight="1" thickBot="1" thickTop="1">
      <c r="A73" s="68" t="str">
        <f>+'MAPA DE RIESGOS'!A58</f>
        <v>CA05413-P</v>
      </c>
      <c r="B73" s="180">
        <v>41599</v>
      </c>
      <c r="C73" s="56">
        <v>42048</v>
      </c>
      <c r="D73" s="96" t="str">
        <f>'MAPA DE RIESGOS'!B58</f>
        <v>GESTION DE RECURSOS FINANCIEROS</v>
      </c>
      <c r="E73" s="96" t="str">
        <f>'MAPA DE RIESGOS'!C58</f>
        <v>QUE LA DOCUMENTACION DEL PROCESO NO SE RECUPERE CON OPORTUNIDAD</v>
      </c>
      <c r="F73" s="96">
        <f>'MAPA DE RIESGOS'!D58</f>
        <v>3</v>
      </c>
      <c r="G73" s="96">
        <f>'MAPA DE RIESGOS'!E58</f>
        <v>2</v>
      </c>
      <c r="H73" s="82" t="s">
        <v>264</v>
      </c>
      <c r="I73" s="59">
        <v>42048</v>
      </c>
      <c r="J73" s="59">
        <v>42277</v>
      </c>
      <c r="K73" s="59" t="str">
        <f t="shared" si="2"/>
        <v>P</v>
      </c>
      <c r="L73" s="82" t="s">
        <v>174</v>
      </c>
      <c r="M73" s="58" t="s">
        <v>175</v>
      </c>
      <c r="N73" s="366">
        <v>0.5</v>
      </c>
      <c r="O73" s="363">
        <v>1</v>
      </c>
      <c r="P73" s="365">
        <v>0.5</v>
      </c>
      <c r="Q73" s="364" t="s">
        <v>684</v>
      </c>
      <c r="R73" s="305" t="s">
        <v>777</v>
      </c>
      <c r="S73" s="245" t="s">
        <v>753</v>
      </c>
      <c r="T73" s="245" t="s">
        <v>754</v>
      </c>
      <c r="U73" s="395">
        <v>42937</v>
      </c>
      <c r="V73" s="396" t="s">
        <v>781</v>
      </c>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c r="CI73" s="348"/>
      <c r="CJ73" s="348"/>
      <c r="CK73" s="348"/>
      <c r="CL73" s="348"/>
      <c r="CM73" s="348"/>
      <c r="CN73" s="348"/>
      <c r="CO73" s="348"/>
      <c r="CP73" s="348"/>
      <c r="CQ73" s="348"/>
      <c r="CR73" s="348"/>
      <c r="CS73" s="348"/>
      <c r="CT73" s="348"/>
      <c r="CU73" s="348"/>
      <c r="CV73" s="348"/>
      <c r="CW73" s="348"/>
      <c r="CX73" s="348"/>
      <c r="CY73" s="348"/>
      <c r="CZ73" s="348"/>
      <c r="DA73" s="348"/>
      <c r="DB73" s="348"/>
      <c r="DC73" s="348"/>
      <c r="DD73" s="348"/>
      <c r="DE73" s="348"/>
      <c r="DF73" s="348"/>
      <c r="DG73" s="348"/>
      <c r="DH73" s="348"/>
      <c r="DI73" s="348"/>
      <c r="DJ73" s="348"/>
      <c r="DK73" s="348"/>
      <c r="DL73" s="348"/>
      <c r="DM73" s="348"/>
      <c r="DN73" s="348"/>
      <c r="DO73" s="348"/>
      <c r="DP73" s="348"/>
      <c r="DQ73" s="348"/>
      <c r="DR73" s="348"/>
      <c r="DS73" s="348"/>
      <c r="DT73" s="348"/>
      <c r="DU73" s="348"/>
      <c r="DV73" s="348"/>
      <c r="DW73" s="348"/>
      <c r="DX73" s="348"/>
      <c r="DY73" s="348"/>
      <c r="DZ73" s="348"/>
      <c r="EA73" s="348"/>
      <c r="EB73" s="348"/>
      <c r="EC73" s="348"/>
      <c r="ED73" s="348"/>
      <c r="EE73" s="348"/>
      <c r="EF73" s="348"/>
      <c r="EG73" s="348"/>
      <c r="EH73" s="348"/>
      <c r="EI73" s="348"/>
      <c r="EJ73" s="348"/>
      <c r="EK73" s="348"/>
      <c r="EL73" s="348"/>
      <c r="EM73" s="348"/>
      <c r="EN73" s="348"/>
      <c r="EO73" s="348"/>
      <c r="EP73" s="348"/>
      <c r="EQ73" s="348"/>
      <c r="ER73" s="348"/>
      <c r="ES73" s="348"/>
      <c r="ET73" s="348"/>
      <c r="EU73" s="348"/>
      <c r="EV73" s="348"/>
      <c r="EW73" s="348"/>
      <c r="EX73" s="348"/>
      <c r="EY73" s="348"/>
      <c r="EZ73" s="348"/>
      <c r="FA73" s="348"/>
      <c r="FB73" s="348"/>
      <c r="FC73" s="348"/>
      <c r="FD73" s="348"/>
      <c r="FE73" s="348"/>
      <c r="FF73" s="348"/>
      <c r="FG73" s="348"/>
      <c r="FH73" s="348"/>
      <c r="FI73" s="348"/>
      <c r="FJ73" s="348"/>
    </row>
    <row r="74" spans="1:166" s="125" customFormat="1" ht="66" customHeight="1" thickBot="1" thickTop="1">
      <c r="A74" s="592" t="str">
        <f>+'MAPA DE RIESGOS'!A59</f>
        <v>CA02215-P</v>
      </c>
      <c r="B74" s="553">
        <v>42054</v>
      </c>
      <c r="C74" s="555">
        <v>42277</v>
      </c>
      <c r="D74" s="594" t="str">
        <f>'MAPA DE RIESGOS'!B59</f>
        <v>GESTION DE RECURSOS FINANCIEROS</v>
      </c>
      <c r="E74" s="594" t="str">
        <f>'MAPA DE RIESGOS'!C59</f>
        <v>POSIBLE MEDICION INADECUADA DEL INDICADOR ESTRATEGICO  DEL PROCESO GESTION FINANCIERA </v>
      </c>
      <c r="F74" s="594">
        <f>'MAPA DE RIESGOS'!D59</f>
        <v>3</v>
      </c>
      <c r="G74" s="594">
        <f>'MAPA DE RIESGOS'!E59</f>
        <v>2</v>
      </c>
      <c r="H74" s="82" t="s">
        <v>552</v>
      </c>
      <c r="I74" s="59" t="s">
        <v>551</v>
      </c>
      <c r="J74" s="59">
        <v>42832</v>
      </c>
      <c r="K74" s="59" t="str">
        <f t="shared" si="2"/>
        <v>T</v>
      </c>
      <c r="L74" s="82" t="s">
        <v>197</v>
      </c>
      <c r="M74" s="58" t="s">
        <v>553</v>
      </c>
      <c r="N74" s="363">
        <v>1</v>
      </c>
      <c r="O74" s="363">
        <v>1</v>
      </c>
      <c r="P74" s="365">
        <v>1</v>
      </c>
      <c r="Q74" s="364" t="s">
        <v>685</v>
      </c>
      <c r="R74" s="305" t="s">
        <v>788</v>
      </c>
      <c r="S74" s="245" t="s">
        <v>763</v>
      </c>
      <c r="T74" s="245" t="s">
        <v>754</v>
      </c>
      <c r="U74" s="395">
        <v>42937</v>
      </c>
      <c r="V74" s="396" t="s">
        <v>781</v>
      </c>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row>
    <row r="75" spans="1:166" s="125" customFormat="1" ht="66.75" customHeight="1" thickBot="1" thickTop="1">
      <c r="A75" s="593"/>
      <c r="B75" s="554"/>
      <c r="C75" s="556"/>
      <c r="D75" s="595"/>
      <c r="E75" s="595"/>
      <c r="F75" s="595"/>
      <c r="G75" s="595"/>
      <c r="H75" s="82" t="s">
        <v>554</v>
      </c>
      <c r="I75" s="59">
        <v>42823</v>
      </c>
      <c r="J75" s="59">
        <v>42916</v>
      </c>
      <c r="K75" s="398" t="str">
        <f t="shared" si="2"/>
        <v>SI</v>
      </c>
      <c r="L75" s="82" t="s">
        <v>197</v>
      </c>
      <c r="M75" s="58" t="s">
        <v>230</v>
      </c>
      <c r="N75" s="363">
        <v>0</v>
      </c>
      <c r="O75" s="363">
        <v>0</v>
      </c>
      <c r="P75" s="365">
        <v>0</v>
      </c>
      <c r="Q75" s="364" t="s">
        <v>686</v>
      </c>
      <c r="R75" s="305" t="s">
        <v>778</v>
      </c>
      <c r="S75" s="245" t="s">
        <v>753</v>
      </c>
      <c r="T75" s="245" t="s">
        <v>754</v>
      </c>
      <c r="U75" s="395">
        <v>42937</v>
      </c>
      <c r="V75" s="396" t="s">
        <v>781</v>
      </c>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81"/>
      <c r="FG75" s="81"/>
      <c r="FH75" s="81"/>
      <c r="FI75" s="81"/>
      <c r="FJ75" s="81"/>
    </row>
    <row r="76" spans="1:166" s="125" customFormat="1" ht="66.75" customHeight="1" thickBot="1" thickTop="1">
      <c r="A76" s="341" t="str">
        <f>+'MAPA DE RIESGOS'!A60</f>
        <v>CI01117-P</v>
      </c>
      <c r="B76" s="341">
        <v>42874</v>
      </c>
      <c r="C76" s="342">
        <v>42909</v>
      </c>
      <c r="D76" s="342" t="str">
        <f>'MAPA DE RIESGOS'!B60</f>
        <v>GESTION DE RECURSOS FINANCIEROS (CONTABILIDAD) </v>
      </c>
      <c r="E76" s="342" t="str">
        <f>'MAPA DE RIESGOS'!C60</f>
        <v>QUE NO SE CUENTE CON EL DOCUMENTO FUENTE DE LA ENTIDAD BANCARIA QUE DA EVIDENCIA DE LA CONCILIACIÓN (EXTRACTO BANCARIO)  </v>
      </c>
      <c r="F76" s="344">
        <f>'MAPA DE RIESGOS'!D60</f>
        <v>3</v>
      </c>
      <c r="G76" s="344">
        <f>'MAPA DE RIESGOS'!E60</f>
        <v>2</v>
      </c>
      <c r="H76" s="245" t="s">
        <v>661</v>
      </c>
      <c r="I76" s="59">
        <v>42917</v>
      </c>
      <c r="J76" s="59">
        <v>42978</v>
      </c>
      <c r="K76" s="398" t="str">
        <f t="shared" si="2"/>
        <v>P</v>
      </c>
      <c r="L76" s="245" t="s">
        <v>662</v>
      </c>
      <c r="M76" s="58" t="s">
        <v>663</v>
      </c>
      <c r="N76" s="363" t="s">
        <v>107</v>
      </c>
      <c r="O76" s="363" t="s">
        <v>107</v>
      </c>
      <c r="P76" s="363" t="s">
        <v>107</v>
      </c>
      <c r="Q76" s="364" t="s">
        <v>687</v>
      </c>
      <c r="R76" s="432" t="s">
        <v>779</v>
      </c>
      <c r="S76" s="245" t="s">
        <v>753</v>
      </c>
      <c r="T76" s="245" t="s">
        <v>754</v>
      </c>
      <c r="U76" s="395">
        <v>42937</v>
      </c>
      <c r="V76" s="396" t="s">
        <v>781</v>
      </c>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81"/>
      <c r="FG76" s="81"/>
      <c r="FH76" s="81"/>
      <c r="FI76" s="81"/>
      <c r="FJ76" s="81"/>
    </row>
    <row r="77" spans="1:166" s="125" customFormat="1" ht="66.75" customHeight="1" thickBot="1" thickTop="1">
      <c r="A77" s="341" t="str">
        <f>+'MAPA DE RIESGOS'!A61</f>
        <v>CI01217-P</v>
      </c>
      <c r="B77" s="345">
        <v>42874</v>
      </c>
      <c r="C77" s="346">
        <v>42909</v>
      </c>
      <c r="D77" s="342" t="str">
        <f>'MAPA DE RIESGOS'!B61</f>
        <v>GESTION DE RECURSOS FINANCIEROS (CONTABILIDAD) </v>
      </c>
      <c r="E77" s="342" t="str">
        <f>'MAPA DE RIESGOS'!C61</f>
        <v>INCUMPLIMIENTO DEL INSTRUCTIVO ESTABLECIDO PARA EL MANEJO DEL ARCHIVO DE GESTIÓN  </v>
      </c>
      <c r="F77" s="344">
        <f>'MAPA DE RIESGOS'!D61</f>
        <v>3</v>
      </c>
      <c r="G77" s="344">
        <f>'MAPA DE RIESGOS'!E61</f>
        <v>2</v>
      </c>
      <c r="H77" s="245" t="s">
        <v>668</v>
      </c>
      <c r="I77" s="59">
        <v>42917</v>
      </c>
      <c r="J77" s="59">
        <v>42947</v>
      </c>
      <c r="K77" s="398" t="str">
        <f t="shared" si="2"/>
        <v>P</v>
      </c>
      <c r="L77" s="245" t="s">
        <v>669</v>
      </c>
      <c r="M77" s="58" t="s">
        <v>100</v>
      </c>
      <c r="N77" s="363" t="s">
        <v>107</v>
      </c>
      <c r="O77" s="363" t="s">
        <v>107</v>
      </c>
      <c r="P77" s="363" t="s">
        <v>107</v>
      </c>
      <c r="Q77" s="364" t="s">
        <v>687</v>
      </c>
      <c r="R77" s="305" t="s">
        <v>779</v>
      </c>
      <c r="S77" s="245" t="s">
        <v>763</v>
      </c>
      <c r="T77" s="245" t="s">
        <v>780</v>
      </c>
      <c r="U77" s="395">
        <v>42937</v>
      </c>
      <c r="V77" s="396" t="s">
        <v>781</v>
      </c>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row>
    <row r="78" spans="1:166" s="85" customFormat="1" ht="68.25" customHeight="1" thickBot="1" thickTop="1">
      <c r="A78" s="67" t="str">
        <f>+'MAPA DE RIESGOS'!A62</f>
        <v>N/A</v>
      </c>
      <c r="B78" s="90" t="s">
        <v>107</v>
      </c>
      <c r="C78" s="91">
        <v>41270</v>
      </c>
      <c r="D78" s="74" t="str">
        <f>'MAPA DE RIESGOS'!B62</f>
        <v>GESTION DE SERVICIOS ADMINISTRATIVOS</v>
      </c>
      <c r="E78" s="74" t="str">
        <f>'MAPA DE RIESGOS'!C62</f>
        <v>POSIBLE DESORGANIZACION DEL ALMACEN</v>
      </c>
      <c r="F78" s="74">
        <f>'MAPA DE RIESGOS'!D62</f>
        <v>3</v>
      </c>
      <c r="G78" s="74">
        <f>'MAPA DE RIESGOS'!E62</f>
        <v>1</v>
      </c>
      <c r="H78" s="89" t="s">
        <v>185</v>
      </c>
      <c r="I78" s="64">
        <v>41270</v>
      </c>
      <c r="J78" s="64">
        <v>42185</v>
      </c>
      <c r="K78" s="64" t="str">
        <f t="shared" si="2"/>
        <v>P</v>
      </c>
      <c r="L78" s="89" t="s">
        <v>166</v>
      </c>
      <c r="M78" s="185" t="s">
        <v>101</v>
      </c>
      <c r="N78" s="351">
        <v>0.1</v>
      </c>
      <c r="O78" s="351">
        <v>1</v>
      </c>
      <c r="P78" s="350">
        <v>0.1</v>
      </c>
      <c r="Q78" s="351" t="s">
        <v>670</v>
      </c>
      <c r="R78" s="306" t="s">
        <v>789</v>
      </c>
      <c r="S78" s="91" t="s">
        <v>763</v>
      </c>
      <c r="T78" s="91" t="s">
        <v>780</v>
      </c>
      <c r="U78" s="91">
        <v>42937</v>
      </c>
      <c r="V78" s="89" t="s">
        <v>781</v>
      </c>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row>
    <row r="79" spans="1:166" s="85" customFormat="1" ht="71.25" customHeight="1" thickBot="1" thickTop="1">
      <c r="A79" s="67" t="str">
        <f>+'MAPA DE RIESGOS'!A64</f>
        <v>CA00115-P</v>
      </c>
      <c r="B79" s="91">
        <v>42046</v>
      </c>
      <c r="C79" s="91">
        <v>42067</v>
      </c>
      <c r="D79" s="74" t="str">
        <f>'MAPA DE RIESGOS'!B64</f>
        <v>GESTION DE SERVICIOS ADMINISTRATIVOS</v>
      </c>
      <c r="E79" s="74" t="str">
        <f>'MAPA DE RIESGOS'!C64</f>
        <v>QUE NO SE TOMEN LAS ACCIONES DE MEJORA EN EL CUMPLIMIENTO DEL OBJETIVO DEL PROCESO </v>
      </c>
      <c r="F79" s="74">
        <f>'MAPA DE RIESGOS'!D64</f>
        <v>3</v>
      </c>
      <c r="G79" s="74">
        <f>'MAPA DE RIESGOS'!E64</f>
        <v>3</v>
      </c>
      <c r="H79" s="89" t="s">
        <v>199</v>
      </c>
      <c r="I79" s="64">
        <v>42067</v>
      </c>
      <c r="J79" s="64">
        <v>42139</v>
      </c>
      <c r="K79" s="64" t="str">
        <f aca="true" t="shared" si="3" ref="K79:K99">IF(P79=100%,("T"),(IF(P79=0%,("SI"),("P"))))</f>
        <v>SI</v>
      </c>
      <c r="L79" s="89" t="s">
        <v>166</v>
      </c>
      <c r="M79" s="186" t="s">
        <v>230</v>
      </c>
      <c r="N79" s="351">
        <v>0</v>
      </c>
      <c r="O79" s="351">
        <v>1</v>
      </c>
      <c r="P79" s="350">
        <v>0</v>
      </c>
      <c r="Q79" s="351" t="s">
        <v>671</v>
      </c>
      <c r="R79" s="306" t="s">
        <v>790</v>
      </c>
      <c r="S79" s="91" t="s">
        <v>763</v>
      </c>
      <c r="T79" s="91" t="s">
        <v>780</v>
      </c>
      <c r="U79" s="91">
        <v>42937</v>
      </c>
      <c r="V79" s="89" t="s">
        <v>781</v>
      </c>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row>
    <row r="80" spans="1:166" s="85" customFormat="1" ht="68.25" customHeight="1" thickBot="1" thickTop="1">
      <c r="A80" s="67" t="str">
        <f>+'MAPA DE RIESGOS'!A65</f>
        <v>CI04015-P</v>
      </c>
      <c r="B80" s="73">
        <v>42304</v>
      </c>
      <c r="C80" s="73">
        <v>42331</v>
      </c>
      <c r="D80" s="74" t="str">
        <f>'MAPA DE RIESGOS'!B65</f>
        <v>GESTION DE SERVICIOS ADMINISTRATIVOS (CALI)</v>
      </c>
      <c r="E80" s="74" t="str">
        <f>'MAPA DE RIESGOS'!C65</f>
        <v>Demora en los tramites y peticiones de los clientes externos</v>
      </c>
      <c r="F80" s="74">
        <f>'MAPA DE RIESGOS'!D65</f>
        <v>3</v>
      </c>
      <c r="G80" s="74">
        <f>'MAPA DE RIESGOS'!E65</f>
        <v>3</v>
      </c>
      <c r="H80" s="220" t="s">
        <v>298</v>
      </c>
      <c r="I80" s="64">
        <v>42331</v>
      </c>
      <c r="J80" s="64">
        <v>42460</v>
      </c>
      <c r="K80" s="64" t="str">
        <f t="shared" si="3"/>
        <v>SI</v>
      </c>
      <c r="L80" s="89" t="s">
        <v>166</v>
      </c>
      <c r="M80" s="186" t="s">
        <v>303</v>
      </c>
      <c r="N80" s="351">
        <v>0</v>
      </c>
      <c r="O80" s="351">
        <v>1</v>
      </c>
      <c r="P80" s="350">
        <v>0</v>
      </c>
      <c r="Q80" s="351" t="s">
        <v>672</v>
      </c>
      <c r="R80" s="306" t="s">
        <v>791</v>
      </c>
      <c r="S80" s="91" t="s">
        <v>763</v>
      </c>
      <c r="T80" s="91" t="s">
        <v>780</v>
      </c>
      <c r="U80" s="91">
        <v>42937</v>
      </c>
      <c r="V80" s="89" t="s">
        <v>781</v>
      </c>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row>
    <row r="81" spans="1:166" s="85" customFormat="1" ht="63" customHeight="1" thickBot="1" thickTop="1">
      <c r="A81" s="67" t="str">
        <f>+'MAPA DE RIESGOS'!A66</f>
        <v>CI03915-P</v>
      </c>
      <c r="B81" s="73">
        <v>42304</v>
      </c>
      <c r="C81" s="73">
        <v>42331</v>
      </c>
      <c r="D81" s="74" t="str">
        <f>'MAPA DE RIESGOS'!B66</f>
        <v>GESTION DE SERVICIOS ADMINISTRATIVOS (BUENAVENTURA) </v>
      </c>
      <c r="E81" s="74" t="str">
        <f>'MAPA DE RIESGOS'!C66</f>
        <v>PERDIDA DE INFORMACION, MANO DE OBRA, DAÑOS EN LOS EQUIPOS ELECTRICOS EN LA OFICINA DE BUENAVENTURA</v>
      </c>
      <c r="F81" s="74">
        <f>'MAPA DE RIESGOS'!D66</f>
        <v>3</v>
      </c>
      <c r="G81" s="74">
        <f>'MAPA DE RIESGOS'!E66</f>
        <v>2</v>
      </c>
      <c r="H81" s="89" t="s">
        <v>302</v>
      </c>
      <c r="I81" s="64">
        <v>42331</v>
      </c>
      <c r="J81" s="64">
        <v>42460</v>
      </c>
      <c r="K81" s="64" t="str">
        <f t="shared" si="3"/>
        <v>SI</v>
      </c>
      <c r="L81" s="89" t="s">
        <v>166</v>
      </c>
      <c r="M81" s="186" t="s">
        <v>303</v>
      </c>
      <c r="N81" s="351">
        <v>0</v>
      </c>
      <c r="O81" s="351">
        <v>1</v>
      </c>
      <c r="P81" s="350">
        <v>0</v>
      </c>
      <c r="Q81" s="351" t="s">
        <v>672</v>
      </c>
      <c r="R81" s="306" t="s">
        <v>792</v>
      </c>
      <c r="S81" s="91" t="s">
        <v>763</v>
      </c>
      <c r="T81" s="91" t="s">
        <v>780</v>
      </c>
      <c r="U81" s="91">
        <v>42937</v>
      </c>
      <c r="V81" s="89" t="s">
        <v>781</v>
      </c>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row>
    <row r="82" spans="1:166" s="85" customFormat="1" ht="69" customHeight="1" thickBot="1" thickTop="1">
      <c r="A82" s="67" t="str">
        <f>+'MAPA DE RIESGOS'!A67</f>
        <v>CI00216-P</v>
      </c>
      <c r="B82" s="73">
        <v>42474</v>
      </c>
      <c r="C82" s="73">
        <v>42488</v>
      </c>
      <c r="D82" s="74" t="str">
        <f>'MAPA DE RIESGOS'!B67</f>
        <v>GESTION DE SERVICIOS ADMINISTRATIVOS</v>
      </c>
      <c r="E82" s="74" t="str">
        <f>'MAPA DE RIESGOS'!C67</f>
        <v>POSIBLES FALTANTES DE RECURSOS POR NO LEGALIZACIÓN EN TERMINOS DE OORTUNIDAD DE LOS RECIBOS PROVISIONALES </v>
      </c>
      <c r="F82" s="74">
        <f>'MAPA DE RIESGOS'!D67</f>
        <v>3</v>
      </c>
      <c r="G82" s="74">
        <f>'MAPA DE RIESGOS'!E67</f>
        <v>2</v>
      </c>
      <c r="H82" s="89" t="s">
        <v>363</v>
      </c>
      <c r="I82" s="64">
        <v>42489</v>
      </c>
      <c r="J82" s="64">
        <v>42551</v>
      </c>
      <c r="K82" s="64" t="str">
        <f t="shared" si="3"/>
        <v>P</v>
      </c>
      <c r="L82" s="89" t="s">
        <v>166</v>
      </c>
      <c r="M82" s="186" t="s">
        <v>177</v>
      </c>
      <c r="N82" s="352">
        <v>0.7</v>
      </c>
      <c r="O82" s="352">
        <v>1</v>
      </c>
      <c r="P82" s="350">
        <v>0.7</v>
      </c>
      <c r="Q82" s="352" t="s">
        <v>673</v>
      </c>
      <c r="R82" s="306" t="s">
        <v>793</v>
      </c>
      <c r="S82" s="91" t="s">
        <v>753</v>
      </c>
      <c r="T82" s="91" t="s">
        <v>754</v>
      </c>
      <c r="U82" s="91">
        <v>42937</v>
      </c>
      <c r="V82" s="89" t="s">
        <v>781</v>
      </c>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row>
    <row r="83" spans="1:166" s="85" customFormat="1" ht="69" customHeight="1" thickBot="1" thickTop="1">
      <c r="A83" s="67" t="str">
        <f>+'MAPA DE RIESGOS'!A68</f>
        <v>CA01717-P</v>
      </c>
      <c r="B83" s="73">
        <v>42796</v>
      </c>
      <c r="C83" s="73">
        <v>42821</v>
      </c>
      <c r="D83" s="74" t="str">
        <f>'MAPA DE RIESGOS'!B68</f>
        <v>GESTION DE SERVICIOS ADMINISTRATIVOS</v>
      </c>
      <c r="E83" s="74" t="str">
        <f>'MAPA DE RIESGOS'!C68</f>
        <v>QUE NO EXISTA UNA OPERACIÓN EFICAZ, EFICIENTE Y EFECTIVA DEL SISTEMA DE GESTIÓN DE CALIDAD. </v>
      </c>
      <c r="F83" s="74">
        <f>'MAPA DE RIESGOS'!D68</f>
        <v>3</v>
      </c>
      <c r="G83" s="74">
        <f>'MAPA DE RIESGOS'!E68</f>
        <v>2</v>
      </c>
      <c r="H83" s="89" t="s">
        <v>523</v>
      </c>
      <c r="I83" s="64">
        <v>42824</v>
      </c>
      <c r="J83" s="64">
        <v>42916</v>
      </c>
      <c r="K83" s="64" t="str">
        <f t="shared" si="3"/>
        <v>SI</v>
      </c>
      <c r="L83" s="89" t="s">
        <v>166</v>
      </c>
      <c r="M83" s="186" t="s">
        <v>524</v>
      </c>
      <c r="N83" s="352">
        <v>0</v>
      </c>
      <c r="O83" s="352">
        <v>1</v>
      </c>
      <c r="P83" s="350">
        <v>0</v>
      </c>
      <c r="Q83" s="352" t="s">
        <v>674</v>
      </c>
      <c r="R83" s="306" t="s">
        <v>794</v>
      </c>
      <c r="S83" s="91" t="s">
        <v>753</v>
      </c>
      <c r="T83" s="91" t="s">
        <v>780</v>
      </c>
      <c r="U83" s="91">
        <v>42937</v>
      </c>
      <c r="V83" s="89" t="s">
        <v>781</v>
      </c>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row>
    <row r="84" spans="1:166" s="13" customFormat="1" ht="102.75" customHeight="1" thickBot="1" thickTop="1">
      <c r="A84" s="527" t="str">
        <f>+'MAPA DE RIESGOS'!A69</f>
        <v>CI05213-P
CA03314-P</v>
      </c>
      <c r="B84" s="530">
        <v>41547</v>
      </c>
      <c r="C84" s="533" t="s">
        <v>189</v>
      </c>
      <c r="D84" s="522" t="str">
        <f>'MAPA DE RIESGOS'!B69</f>
        <v>GESTION DE BIENES TRANSFERIDOS</v>
      </c>
      <c r="E84" s="522" t="str">
        <f>'MAPA DE RIESGOS'!C69</f>
        <v>POSIBLES INCUMPLIMIENTOS EN LAS ACTIVIDADES DEL PROCESO POR DESACTUALIZACIÓN DE LOS PROCEDIMIENTOS.</v>
      </c>
      <c r="F84" s="522">
        <f>'MAPA DE RIESGOS'!D69</f>
        <v>3</v>
      </c>
      <c r="G84" s="522">
        <f>'MAPA DE RIESGOS'!E69</f>
        <v>2</v>
      </c>
      <c r="H84" s="51" t="s">
        <v>252</v>
      </c>
      <c r="I84" s="53">
        <v>42055</v>
      </c>
      <c r="J84" s="53">
        <v>42063</v>
      </c>
      <c r="K84" s="53" t="str">
        <f t="shared" si="3"/>
        <v>T</v>
      </c>
      <c r="L84" s="51" t="s">
        <v>235</v>
      </c>
      <c r="M84" s="522" t="s">
        <v>112</v>
      </c>
      <c r="N84" s="353">
        <v>2</v>
      </c>
      <c r="O84" s="354">
        <v>2</v>
      </c>
      <c r="P84" s="356">
        <v>1</v>
      </c>
      <c r="Q84" s="358" t="s">
        <v>675</v>
      </c>
      <c r="R84" s="307" t="s">
        <v>795</v>
      </c>
      <c r="S84" s="50" t="s">
        <v>761</v>
      </c>
      <c r="T84" s="50"/>
      <c r="U84" s="50">
        <v>42937</v>
      </c>
      <c r="V84" s="50" t="s">
        <v>781</v>
      </c>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row>
    <row r="85" spans="1:166" s="13" customFormat="1" ht="87" customHeight="1" thickBot="1" thickTop="1">
      <c r="A85" s="528"/>
      <c r="B85" s="531"/>
      <c r="C85" s="534"/>
      <c r="D85" s="523"/>
      <c r="E85" s="523"/>
      <c r="F85" s="523"/>
      <c r="G85" s="523"/>
      <c r="H85" s="51" t="s">
        <v>251</v>
      </c>
      <c r="I85" s="53">
        <v>42065</v>
      </c>
      <c r="J85" s="53">
        <v>42093</v>
      </c>
      <c r="K85" s="53" t="str">
        <f t="shared" si="3"/>
        <v>T</v>
      </c>
      <c r="L85" s="51" t="s">
        <v>235</v>
      </c>
      <c r="M85" s="523"/>
      <c r="N85" s="357">
        <v>5</v>
      </c>
      <c r="O85" s="355">
        <v>5</v>
      </c>
      <c r="P85" s="356">
        <v>1</v>
      </c>
      <c r="Q85" s="358" t="s">
        <v>676</v>
      </c>
      <c r="R85" s="307" t="s">
        <v>797</v>
      </c>
      <c r="S85" s="50" t="s">
        <v>761</v>
      </c>
      <c r="T85" s="50"/>
      <c r="U85" s="50">
        <v>42937</v>
      </c>
      <c r="V85" s="50" t="s">
        <v>781</v>
      </c>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row>
    <row r="86" spans="1:166" s="13" customFormat="1" ht="88.5" customHeight="1" thickBot="1" thickTop="1">
      <c r="A86" s="528"/>
      <c r="B86" s="531"/>
      <c r="C86" s="534"/>
      <c r="D86" s="523"/>
      <c r="E86" s="523"/>
      <c r="F86" s="523"/>
      <c r="G86" s="523"/>
      <c r="H86" s="51" t="s">
        <v>187</v>
      </c>
      <c r="I86" s="53">
        <v>42095</v>
      </c>
      <c r="J86" s="53">
        <v>42124</v>
      </c>
      <c r="K86" s="53" t="str">
        <f t="shared" si="3"/>
        <v>P</v>
      </c>
      <c r="L86" s="51" t="s">
        <v>235</v>
      </c>
      <c r="M86" s="523"/>
      <c r="N86" s="353">
        <v>0.84</v>
      </c>
      <c r="O86" s="355">
        <v>5</v>
      </c>
      <c r="P86" s="356">
        <v>0.84</v>
      </c>
      <c r="Q86" s="359" t="s">
        <v>677</v>
      </c>
      <c r="R86" s="308" t="s">
        <v>796</v>
      </c>
      <c r="S86" s="50" t="s">
        <v>761</v>
      </c>
      <c r="T86" s="50"/>
      <c r="U86" s="50">
        <v>42937</v>
      </c>
      <c r="V86" s="50" t="s">
        <v>781</v>
      </c>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row>
    <row r="87" spans="1:166" s="13" customFormat="1" ht="117" customHeight="1" thickBot="1" thickTop="1">
      <c r="A87" s="529"/>
      <c r="B87" s="532"/>
      <c r="C87" s="535"/>
      <c r="D87" s="524"/>
      <c r="E87" s="524"/>
      <c r="F87" s="524"/>
      <c r="G87" s="524"/>
      <c r="H87" s="51" t="s">
        <v>188</v>
      </c>
      <c r="I87" s="53">
        <v>42128</v>
      </c>
      <c r="J87" s="53">
        <v>42153</v>
      </c>
      <c r="K87" s="53" t="str">
        <f t="shared" si="3"/>
        <v>P</v>
      </c>
      <c r="L87" s="51" t="s">
        <v>235</v>
      </c>
      <c r="M87" s="524"/>
      <c r="N87" s="353">
        <v>0.13</v>
      </c>
      <c r="O87" s="355">
        <v>6</v>
      </c>
      <c r="P87" s="356">
        <v>0.13</v>
      </c>
      <c r="Q87" s="360" t="s">
        <v>678</v>
      </c>
      <c r="R87" s="308" t="s">
        <v>797</v>
      </c>
      <c r="S87" s="50" t="s">
        <v>761</v>
      </c>
      <c r="T87" s="50"/>
      <c r="U87" s="50">
        <v>42937</v>
      </c>
      <c r="V87" s="50" t="s">
        <v>781</v>
      </c>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row>
    <row r="88" spans="1:166" s="13" customFormat="1" ht="61.5" customHeight="1" thickBot="1" thickTop="1">
      <c r="A88" s="77" t="str">
        <f>+'MAPA DE RIESGOS'!A70</f>
        <v>CA00915-P</v>
      </c>
      <c r="B88" s="49">
        <v>42048</v>
      </c>
      <c r="C88" s="50">
        <v>42067</v>
      </c>
      <c r="D88" s="51" t="str">
        <f>'MAPA DE RIESGOS'!B70</f>
        <v>GESTION DE BIENES TRANSFERIDOS</v>
      </c>
      <c r="E88" s="51" t="str">
        <f>'MAPA DE RIESGOS'!C70</f>
        <v>POSIBLE INCUMPLIMIENTO DE LA NORMATIVIDAD NTCGP 1000:2009 NUMERAL 4,2,4 (CONTROL DE REGISTROS) </v>
      </c>
      <c r="F88" s="51">
        <f>'MAPA DE RIESGOS'!D70</f>
        <v>3</v>
      </c>
      <c r="G88" s="51">
        <f>'MAPA DE RIESGOS'!E70</f>
        <v>3</v>
      </c>
      <c r="H88" s="51" t="s">
        <v>216</v>
      </c>
      <c r="I88" s="53">
        <v>42095</v>
      </c>
      <c r="J88" s="53">
        <v>42369</v>
      </c>
      <c r="K88" s="53" t="str">
        <f t="shared" si="3"/>
        <v>P</v>
      </c>
      <c r="L88" s="51" t="s">
        <v>235</v>
      </c>
      <c r="M88" s="52" t="s">
        <v>233</v>
      </c>
      <c r="N88" s="353">
        <v>0.95</v>
      </c>
      <c r="O88" s="355">
        <v>1</v>
      </c>
      <c r="P88" s="356">
        <v>0.95</v>
      </c>
      <c r="Q88" s="359" t="s">
        <v>679</v>
      </c>
      <c r="R88" s="307" t="s">
        <v>798</v>
      </c>
      <c r="S88" s="50" t="s">
        <v>753</v>
      </c>
      <c r="T88" s="50" t="s">
        <v>754</v>
      </c>
      <c r="U88" s="50">
        <v>42937</v>
      </c>
      <c r="V88" s="50" t="s">
        <v>781</v>
      </c>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row>
    <row r="89" spans="1:166" s="13" customFormat="1" ht="70.5" customHeight="1" thickBot="1" thickTop="1">
      <c r="A89" s="77" t="str">
        <f>+'MAPA DE RIESGOS'!A71</f>
        <v>CA01015-P</v>
      </c>
      <c r="B89" s="49">
        <v>42048</v>
      </c>
      <c r="C89" s="50">
        <v>42067</v>
      </c>
      <c r="D89" s="51" t="str">
        <f>'MAPA DE RIESGOS'!B71</f>
        <v>GESTION DE BIENES TRANSFERIDOS</v>
      </c>
      <c r="E89" s="51" t="str">
        <f>'MAPA DE RIESGOS'!C71</f>
        <v>POSIBLE INCUMPLIMIENTO DE LA NORMATIVIDAD NTCGP 1000: 2009 4,2,3 (CONTROL DE DOCUMENTOS) </v>
      </c>
      <c r="F89" s="51">
        <f>'MAPA DE RIESGOS'!D71</f>
        <v>3</v>
      </c>
      <c r="G89" s="51">
        <f>'MAPA DE RIESGOS'!E71</f>
        <v>3</v>
      </c>
      <c r="H89" s="51" t="s">
        <v>217</v>
      </c>
      <c r="I89" s="53">
        <v>42067</v>
      </c>
      <c r="J89" s="53">
        <v>42185</v>
      </c>
      <c r="K89" s="53" t="str">
        <f t="shared" si="3"/>
        <v>P</v>
      </c>
      <c r="L89" s="51" t="s">
        <v>235</v>
      </c>
      <c r="M89" s="52" t="s">
        <v>234</v>
      </c>
      <c r="N89" s="354">
        <v>0.67</v>
      </c>
      <c r="O89" s="354">
        <v>18</v>
      </c>
      <c r="P89" s="356">
        <v>0.67</v>
      </c>
      <c r="Q89" s="362" t="s">
        <v>680</v>
      </c>
      <c r="R89" s="309" t="s">
        <v>799</v>
      </c>
      <c r="S89" s="50" t="s">
        <v>763</v>
      </c>
      <c r="T89" s="50" t="s">
        <v>780</v>
      </c>
      <c r="U89" s="50">
        <v>42937</v>
      </c>
      <c r="V89" s="50" t="s">
        <v>781</v>
      </c>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row>
    <row r="90" spans="1:166" s="13" customFormat="1" ht="70.5" customHeight="1" thickBot="1" thickTop="1">
      <c r="A90" s="77" t="str">
        <f>+'MAPA DE RIESGOS'!A72</f>
        <v>CA01315-P</v>
      </c>
      <c r="B90" s="49">
        <v>42048</v>
      </c>
      <c r="C90" s="50">
        <v>42067</v>
      </c>
      <c r="D90" s="51" t="str">
        <f>'MAPA DE RIESGOS'!B72</f>
        <v>GESTION DE BIENES TRANSFERIDOS</v>
      </c>
      <c r="E90" s="51" t="str">
        <f>'MAPA DE RIESGOS'!C72</f>
        <v>QUE NO SE TOMEN LAS ACCIONES DE MEJORA EN EL CUMPLIMIENTO DEL OBJETIVO DEL PROCESO </v>
      </c>
      <c r="F90" s="51">
        <f>'MAPA DE RIESGOS'!D72</f>
        <v>3</v>
      </c>
      <c r="G90" s="51">
        <f>'MAPA DE RIESGOS'!E72</f>
        <v>2</v>
      </c>
      <c r="H90" s="51" t="s">
        <v>199</v>
      </c>
      <c r="I90" s="53">
        <v>42067</v>
      </c>
      <c r="J90" s="53">
        <v>42139</v>
      </c>
      <c r="K90" s="53" t="str">
        <f t="shared" si="3"/>
        <v>P</v>
      </c>
      <c r="L90" s="51" t="s">
        <v>235</v>
      </c>
      <c r="M90" s="52" t="s">
        <v>138</v>
      </c>
      <c r="N90" s="354">
        <v>0.1</v>
      </c>
      <c r="O90" s="354">
        <v>1</v>
      </c>
      <c r="P90" s="356">
        <v>0.1</v>
      </c>
      <c r="Q90" s="361" t="s">
        <v>681</v>
      </c>
      <c r="R90" s="307" t="s">
        <v>800</v>
      </c>
      <c r="S90" s="50" t="s">
        <v>753</v>
      </c>
      <c r="T90" s="50" t="s">
        <v>780</v>
      </c>
      <c r="U90" s="50">
        <v>42937</v>
      </c>
      <c r="V90" s="50" t="s">
        <v>781</v>
      </c>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row>
    <row r="91" spans="1:22" s="81" customFormat="1" ht="70.5" customHeight="1" thickBot="1" thickTop="1">
      <c r="A91" s="77" t="str">
        <f>+'MAPA DE RIESGOS'!A73</f>
        <v>CA01817-P</v>
      </c>
      <c r="B91" s="238">
        <v>42801</v>
      </c>
      <c r="C91" s="239">
        <v>42821</v>
      </c>
      <c r="D91" s="51" t="str">
        <f>'MAPA DE RIESGOS'!B73</f>
        <v>GESTION DE BIENES TRANSFERIDOS</v>
      </c>
      <c r="E91" s="51" t="str">
        <f>'MAPA DE RIESGOS'!C73</f>
        <v>QUE NO SE DE UN CORRECTO FUNCIONAMIENTO DEL SISTEMA DE GESTIÓN </v>
      </c>
      <c r="F91" s="51">
        <f>'MAPA DE RIESGOS'!D73</f>
        <v>3</v>
      </c>
      <c r="G91" s="51">
        <f>'MAPA DE RIESGOS'!E73</f>
        <v>3</v>
      </c>
      <c r="H91" s="51" t="s">
        <v>529</v>
      </c>
      <c r="I91" s="53">
        <v>42824</v>
      </c>
      <c r="J91" s="53">
        <v>43008</v>
      </c>
      <c r="K91" s="53" t="str">
        <f t="shared" si="3"/>
        <v>P</v>
      </c>
      <c r="L91" s="51" t="s">
        <v>235</v>
      </c>
      <c r="M91" s="52" t="s">
        <v>138</v>
      </c>
      <c r="N91" s="354">
        <v>0.67</v>
      </c>
      <c r="O91" s="354">
        <v>18</v>
      </c>
      <c r="P91" s="356">
        <v>0.67</v>
      </c>
      <c r="Q91" s="361" t="s">
        <v>682</v>
      </c>
      <c r="R91" s="309" t="s">
        <v>801</v>
      </c>
      <c r="S91" s="50" t="s">
        <v>753</v>
      </c>
      <c r="T91" s="50" t="s">
        <v>780</v>
      </c>
      <c r="U91" s="50">
        <v>42937</v>
      </c>
      <c r="V91" s="50" t="s">
        <v>781</v>
      </c>
    </row>
    <row r="92" spans="1:166" s="224" customFormat="1" ht="72.75" customHeight="1" thickBot="1" thickTop="1">
      <c r="A92" s="518" t="str">
        <f>+'MAPA DE RIESGOS'!A74</f>
        <v>CI03314-P</v>
      </c>
      <c r="B92" s="546">
        <v>41880</v>
      </c>
      <c r="C92" s="548" t="s">
        <v>263</v>
      </c>
      <c r="D92" s="520" t="str">
        <f>'MAPA DE RIESGOS'!B74</f>
        <v>GESTION DE PRESTACIONES ECONOMICAS</v>
      </c>
      <c r="E92" s="520" t="str">
        <f>'MAPA DE RIESGOS'!C74</f>
        <v>QUE NO EXISTAN EVIDENCIA DENTRO DE ORFEO DE LA RESPUESTA DADA A LOS USUARIOS Y ENTIDADES.</v>
      </c>
      <c r="F92" s="520">
        <f>'MAPA DE RIESGOS'!D74</f>
        <v>3</v>
      </c>
      <c r="G92" s="520">
        <f>'MAPA DE RIESGOS'!E74</f>
        <v>2</v>
      </c>
      <c r="H92" s="225" t="s">
        <v>254</v>
      </c>
      <c r="I92" s="257">
        <v>42136</v>
      </c>
      <c r="J92" s="257">
        <v>42185</v>
      </c>
      <c r="K92" s="257" t="str">
        <f t="shared" si="3"/>
        <v>T</v>
      </c>
      <c r="L92" s="258" t="s">
        <v>171</v>
      </c>
      <c r="M92" s="256" t="s">
        <v>147</v>
      </c>
      <c r="N92" s="380">
        <v>1</v>
      </c>
      <c r="O92" s="381">
        <v>1</v>
      </c>
      <c r="P92" s="382">
        <v>1</v>
      </c>
      <c r="Q92" s="383" t="s">
        <v>696</v>
      </c>
      <c r="R92" s="600" t="s">
        <v>824</v>
      </c>
      <c r="S92" s="602" t="s">
        <v>761</v>
      </c>
      <c r="T92" s="602" t="s">
        <v>825</v>
      </c>
      <c r="U92" s="548">
        <v>42943</v>
      </c>
      <c r="V92" s="520" t="s">
        <v>803</v>
      </c>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row>
    <row r="93" spans="1:166" s="224" customFormat="1" ht="86.25" customHeight="1" thickBot="1" thickTop="1">
      <c r="A93" s="519"/>
      <c r="B93" s="547"/>
      <c r="C93" s="547"/>
      <c r="D93" s="521"/>
      <c r="E93" s="521"/>
      <c r="F93" s="521"/>
      <c r="G93" s="521"/>
      <c r="H93" s="225" t="s">
        <v>371</v>
      </c>
      <c r="I93" s="257" t="s">
        <v>370</v>
      </c>
      <c r="J93" s="257">
        <v>42734</v>
      </c>
      <c r="K93" s="257" t="str">
        <f t="shared" si="3"/>
        <v>T</v>
      </c>
      <c r="L93" s="257" t="s">
        <v>171</v>
      </c>
      <c r="M93" s="256" t="s">
        <v>147</v>
      </c>
      <c r="N93" s="380">
        <v>1</v>
      </c>
      <c r="O93" s="381">
        <v>1</v>
      </c>
      <c r="P93" s="382">
        <v>1</v>
      </c>
      <c r="Q93" s="383" t="s">
        <v>696</v>
      </c>
      <c r="R93" s="601"/>
      <c r="S93" s="603"/>
      <c r="T93" s="603"/>
      <c r="U93" s="603"/>
      <c r="V93" s="52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row>
    <row r="94" spans="1:166" s="125" customFormat="1" ht="86.25" customHeight="1" thickBot="1" thickTop="1">
      <c r="A94" s="501" t="str">
        <f>+'MAPA DE RIESGOS'!A75</f>
        <v>CI00517-P</v>
      </c>
      <c r="B94" s="508">
        <v>42815</v>
      </c>
      <c r="C94" s="508">
        <v>42843</v>
      </c>
      <c r="D94" s="501" t="str">
        <f>+'MAPA DE RIESGOS'!B75</f>
        <v>ASISTENCIA JURIDICA </v>
      </c>
      <c r="E94" s="501" t="str">
        <f>+'MAPA DE RIESGOS'!C75</f>
        <v>POSIBLE INCUMPLIMIENTO DEL SISTEMA DE GESTIÓN DE CALIDAD  Y DE LA MEJORA CONTINUA DEL PROCESO ASISTENCIA JURIDICA </v>
      </c>
      <c r="F94" s="501">
        <f>+'MAPA DE RIESGOS'!D75</f>
        <v>3</v>
      </c>
      <c r="G94" s="501">
        <f>+'MAPA DE RIESGOS'!E75</f>
        <v>2</v>
      </c>
      <c r="H94" s="245" t="s">
        <v>585</v>
      </c>
      <c r="I94" s="59">
        <v>42844</v>
      </c>
      <c r="J94" s="59">
        <v>42916</v>
      </c>
      <c r="K94" s="398" t="str">
        <f t="shared" si="3"/>
        <v>T</v>
      </c>
      <c r="L94" s="59" t="s">
        <v>578</v>
      </c>
      <c r="M94" s="59" t="s">
        <v>584</v>
      </c>
      <c r="N94" s="390">
        <v>1</v>
      </c>
      <c r="O94" s="390">
        <v>1</v>
      </c>
      <c r="P94" s="392">
        <v>1</v>
      </c>
      <c r="Q94" s="390" t="s">
        <v>709</v>
      </c>
      <c r="R94" s="310" t="s">
        <v>769</v>
      </c>
      <c r="S94" s="259" t="s">
        <v>761</v>
      </c>
      <c r="T94" s="390" t="s">
        <v>782</v>
      </c>
      <c r="U94" s="431">
        <v>42937</v>
      </c>
      <c r="V94" s="259" t="s">
        <v>775</v>
      </c>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81"/>
      <c r="EA94" s="81"/>
      <c r="EB94" s="81"/>
      <c r="EC94" s="81"/>
      <c r="ED94" s="81"/>
      <c r="EE94" s="81"/>
      <c r="EF94" s="81"/>
      <c r="EG94" s="81"/>
      <c r="EH94" s="81"/>
      <c r="EI94" s="81"/>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row>
    <row r="95" spans="1:166" s="125" customFormat="1" ht="86.25" customHeight="1" thickBot="1" thickTop="1">
      <c r="A95" s="503"/>
      <c r="B95" s="509"/>
      <c r="C95" s="509"/>
      <c r="D95" s="503"/>
      <c r="E95" s="503"/>
      <c r="F95" s="503"/>
      <c r="G95" s="503"/>
      <c r="H95" s="245" t="s">
        <v>577</v>
      </c>
      <c r="I95" s="59">
        <v>42844</v>
      </c>
      <c r="J95" s="59">
        <v>42916</v>
      </c>
      <c r="K95" s="398" t="str">
        <f t="shared" si="3"/>
        <v>P</v>
      </c>
      <c r="L95" s="59" t="s">
        <v>579</v>
      </c>
      <c r="M95" s="59" t="s">
        <v>586</v>
      </c>
      <c r="N95" s="390">
        <v>686</v>
      </c>
      <c r="O95" s="390">
        <v>750</v>
      </c>
      <c r="P95" s="392">
        <v>0.91</v>
      </c>
      <c r="Q95" s="390" t="s">
        <v>710</v>
      </c>
      <c r="R95" s="310" t="s">
        <v>770</v>
      </c>
      <c r="S95" s="259" t="s">
        <v>753</v>
      </c>
      <c r="T95" s="259" t="s">
        <v>754</v>
      </c>
      <c r="U95" s="431">
        <v>42937</v>
      </c>
      <c r="V95" s="390" t="s">
        <v>776</v>
      </c>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81"/>
      <c r="DZ95" s="81"/>
      <c r="EA95" s="81"/>
      <c r="EB95" s="81"/>
      <c r="EC95" s="81"/>
      <c r="ED95" s="81"/>
      <c r="EE95" s="81"/>
      <c r="EF95" s="81"/>
      <c r="EG95" s="81"/>
      <c r="EH95" s="81"/>
      <c r="EI95" s="81"/>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row>
    <row r="96" spans="1:166" s="125" customFormat="1" ht="78.75" customHeight="1" thickBot="1" thickTop="1">
      <c r="A96" s="501" t="str">
        <f>+'MAPA DE RIESGOS'!A76</f>
        <v>CI00617-P</v>
      </c>
      <c r="B96" s="508">
        <v>42815</v>
      </c>
      <c r="C96" s="508">
        <v>42836</v>
      </c>
      <c r="D96" s="501" t="str">
        <f>+'MAPA DE RIESGOS'!B76</f>
        <v>ASISTENCIA JURIDICA </v>
      </c>
      <c r="E96" s="501" t="str">
        <f>+'MAPA DE RIESGOS'!C76</f>
        <v>DESACTUALIZACIÓN DE LA MATRIZ PRIMARIA Y SECUNDARIA, DE LA FICHA DE CARACTERIZACIÓN Y NORMOGRAMA DEL PROCESO </v>
      </c>
      <c r="F96" s="501">
        <f>+'MAPA DE RIESGOS'!D76</f>
        <v>1</v>
      </c>
      <c r="G96" s="501">
        <f>+'MAPA DE RIESGOS'!E76</f>
        <v>2</v>
      </c>
      <c r="H96" s="245" t="s">
        <v>569</v>
      </c>
      <c r="I96" s="59">
        <v>42836</v>
      </c>
      <c r="J96" s="59">
        <v>42916</v>
      </c>
      <c r="K96" s="398" t="str">
        <f t="shared" si="3"/>
        <v>T</v>
      </c>
      <c r="L96" s="59" t="s">
        <v>579</v>
      </c>
      <c r="M96" s="260" t="s">
        <v>587</v>
      </c>
      <c r="N96" s="391">
        <v>1</v>
      </c>
      <c r="O96" s="391">
        <v>1</v>
      </c>
      <c r="P96" s="393">
        <v>1</v>
      </c>
      <c r="Q96" s="390" t="s">
        <v>711</v>
      </c>
      <c r="R96" s="311" t="s">
        <v>771</v>
      </c>
      <c r="S96" s="260" t="s">
        <v>761</v>
      </c>
      <c r="T96" s="260" t="s">
        <v>783</v>
      </c>
      <c r="U96" s="283">
        <v>42937</v>
      </c>
      <c r="V96" s="391" t="s">
        <v>776</v>
      </c>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c r="DT96" s="81"/>
      <c r="DU96" s="81"/>
      <c r="DV96" s="81"/>
      <c r="DW96" s="81"/>
      <c r="DX96" s="81"/>
      <c r="DY96" s="81"/>
      <c r="DZ96" s="81"/>
      <c r="EA96" s="81"/>
      <c r="EB96" s="81"/>
      <c r="EC96" s="81"/>
      <c r="ED96" s="81"/>
      <c r="EE96" s="81"/>
      <c r="EF96" s="81"/>
      <c r="EG96" s="81"/>
      <c r="EH96" s="81"/>
      <c r="EI96" s="81"/>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row>
    <row r="97" spans="1:166" s="125" customFormat="1" ht="78.75" customHeight="1" thickBot="1" thickTop="1">
      <c r="A97" s="502"/>
      <c r="B97" s="502"/>
      <c r="C97" s="502"/>
      <c r="D97" s="502"/>
      <c r="E97" s="502"/>
      <c r="F97" s="502"/>
      <c r="G97" s="502"/>
      <c r="H97" s="245" t="s">
        <v>570</v>
      </c>
      <c r="I97" s="59">
        <v>42836</v>
      </c>
      <c r="J97" s="59">
        <v>42916</v>
      </c>
      <c r="K97" s="398" t="str">
        <f t="shared" si="3"/>
        <v>T</v>
      </c>
      <c r="L97" s="59" t="s">
        <v>579</v>
      </c>
      <c r="M97" s="260" t="s">
        <v>588</v>
      </c>
      <c r="N97" s="391">
        <v>1</v>
      </c>
      <c r="O97" s="391">
        <v>1</v>
      </c>
      <c r="P97" s="393">
        <v>1</v>
      </c>
      <c r="Q97" s="390" t="s">
        <v>712</v>
      </c>
      <c r="R97" s="311" t="s">
        <v>772</v>
      </c>
      <c r="S97" s="260" t="s">
        <v>761</v>
      </c>
      <c r="T97" s="260" t="s">
        <v>784</v>
      </c>
      <c r="U97" s="283">
        <v>42937</v>
      </c>
      <c r="V97" s="391" t="s">
        <v>776</v>
      </c>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row>
    <row r="98" spans="1:166" s="125" customFormat="1" ht="78.75" customHeight="1" thickBot="1" thickTop="1">
      <c r="A98" s="503"/>
      <c r="B98" s="503"/>
      <c r="C98" s="503"/>
      <c r="D98" s="503"/>
      <c r="E98" s="503"/>
      <c r="F98" s="503"/>
      <c r="G98" s="503"/>
      <c r="H98" s="245" t="s">
        <v>571</v>
      </c>
      <c r="I98" s="261">
        <v>42836</v>
      </c>
      <c r="J98" s="59">
        <v>42931</v>
      </c>
      <c r="K98" s="398" t="str">
        <f t="shared" si="3"/>
        <v>P</v>
      </c>
      <c r="L98" s="59" t="s">
        <v>579</v>
      </c>
      <c r="M98" s="260" t="s">
        <v>519</v>
      </c>
      <c r="N98" s="391" t="s">
        <v>107</v>
      </c>
      <c r="O98" s="391" t="s">
        <v>107</v>
      </c>
      <c r="P98" s="391" t="s">
        <v>107</v>
      </c>
      <c r="Q98" s="390" t="s">
        <v>713</v>
      </c>
      <c r="R98" s="311" t="s">
        <v>773</v>
      </c>
      <c r="S98" s="260" t="s">
        <v>763</v>
      </c>
      <c r="T98" s="260" t="s">
        <v>754</v>
      </c>
      <c r="U98" s="283">
        <v>42937</v>
      </c>
      <c r="V98" s="391" t="s">
        <v>776</v>
      </c>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c r="DT98" s="81"/>
      <c r="DU98" s="81"/>
      <c r="DV98" s="81"/>
      <c r="DW98" s="81"/>
      <c r="DX98" s="81"/>
      <c r="DY98" s="81"/>
      <c r="DZ98" s="81"/>
      <c r="EA98" s="81"/>
      <c r="EB98" s="81"/>
      <c r="EC98" s="81"/>
      <c r="ED98" s="81"/>
      <c r="EE98" s="81"/>
      <c r="EF98" s="81"/>
      <c r="EG98" s="81"/>
      <c r="EH98" s="81"/>
      <c r="EI98" s="81"/>
      <c r="EJ98" s="81"/>
      <c r="EK98" s="81"/>
      <c r="EL98" s="81"/>
      <c r="EM98" s="81"/>
      <c r="EN98" s="81"/>
      <c r="EO98" s="81"/>
      <c r="EP98" s="81"/>
      <c r="EQ98" s="81"/>
      <c r="ER98" s="81"/>
      <c r="ES98" s="81"/>
      <c r="ET98" s="81"/>
      <c r="EU98" s="81"/>
      <c r="EV98" s="81"/>
      <c r="EW98" s="81"/>
      <c r="EX98" s="81"/>
      <c r="EY98" s="81"/>
      <c r="EZ98" s="81"/>
      <c r="FA98" s="81"/>
      <c r="FB98" s="81"/>
      <c r="FC98" s="81"/>
      <c r="FD98" s="81"/>
      <c r="FE98" s="81"/>
      <c r="FF98" s="81"/>
      <c r="FG98" s="81"/>
      <c r="FH98" s="81"/>
      <c r="FI98" s="81"/>
      <c r="FJ98" s="81"/>
    </row>
    <row r="99" spans="1:166" s="125" customFormat="1" ht="78.75" customHeight="1" thickBot="1" thickTop="1">
      <c r="A99" s="260" t="str">
        <f>+'MAPA DE RIESGOS'!A77</f>
        <v>CI00717-P</v>
      </c>
      <c r="B99" s="283">
        <v>42815</v>
      </c>
      <c r="C99" s="283">
        <v>42843</v>
      </c>
      <c r="D99" s="260" t="str">
        <f>+'MAPA DE RIESGOS'!B77</f>
        <v>ASISTENCIA JURIDICA </v>
      </c>
      <c r="E99" s="260" t="str">
        <f>+'MAPA DE RIESGOS'!C77</f>
        <v>QUE NO SE PUEDA VERIFICAR LAS EVIDENCIAS EN LA AUDITORIA POR PARTE DE LA OFICINA DE  CONTROL INTRERNO Y CONLLEVE A UNA NO CONFORMIDAD DEL PROCESO ASISTENCIA JURIDICA </v>
      </c>
      <c r="F99" s="260">
        <f>+'MAPA DE RIESGOS'!D77</f>
        <v>3</v>
      </c>
      <c r="G99" s="260">
        <f>+'MAPA DE RIESGOS'!E77</f>
        <v>3</v>
      </c>
      <c r="H99" s="260" t="s">
        <v>583</v>
      </c>
      <c r="I99" s="283">
        <v>42843</v>
      </c>
      <c r="J99" s="283">
        <v>42916</v>
      </c>
      <c r="K99" s="398" t="str">
        <f t="shared" si="3"/>
        <v>T</v>
      </c>
      <c r="L99" s="59" t="s">
        <v>579</v>
      </c>
      <c r="M99" s="260" t="s">
        <v>589</v>
      </c>
      <c r="N99" s="391">
        <v>26</v>
      </c>
      <c r="O99" s="391">
        <v>26</v>
      </c>
      <c r="P99" s="393">
        <v>1</v>
      </c>
      <c r="Q99" s="390" t="s">
        <v>774</v>
      </c>
      <c r="R99" s="311" t="s">
        <v>802</v>
      </c>
      <c r="S99" s="391" t="s">
        <v>753</v>
      </c>
      <c r="T99" s="260" t="s">
        <v>754</v>
      </c>
      <c r="U99" s="283">
        <v>42937</v>
      </c>
      <c r="V99" s="391" t="s">
        <v>776</v>
      </c>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c r="DT99" s="81"/>
      <c r="DU99" s="81"/>
      <c r="DV99" s="81"/>
      <c r="DW99" s="81"/>
      <c r="DX99" s="81"/>
      <c r="DY99" s="81"/>
      <c r="DZ99" s="81"/>
      <c r="EA99" s="81"/>
      <c r="EB99" s="81"/>
      <c r="EC99" s="81"/>
      <c r="ED99" s="81"/>
      <c r="EE99" s="81"/>
      <c r="EF99" s="81"/>
      <c r="EG99" s="81"/>
      <c r="EH99" s="81"/>
      <c r="EI99" s="81"/>
      <c r="EJ99" s="81"/>
      <c r="EK99" s="81"/>
      <c r="EL99" s="81"/>
      <c r="EM99" s="81"/>
      <c r="EN99" s="81"/>
      <c r="EO99" s="81"/>
      <c r="EP99" s="81"/>
      <c r="EQ99" s="81"/>
      <c r="ER99" s="81"/>
      <c r="ES99" s="81"/>
      <c r="ET99" s="81"/>
      <c r="EU99" s="81"/>
      <c r="EV99" s="81"/>
      <c r="EW99" s="81"/>
      <c r="EX99" s="81"/>
      <c r="EY99" s="81"/>
      <c r="EZ99" s="81"/>
      <c r="FA99" s="81"/>
      <c r="FB99" s="81"/>
      <c r="FC99" s="81"/>
      <c r="FD99" s="81"/>
      <c r="FE99" s="81"/>
      <c r="FF99" s="81"/>
      <c r="FG99" s="81"/>
      <c r="FH99" s="81"/>
      <c r="FI99" s="81"/>
      <c r="FJ99" s="81"/>
    </row>
    <row r="100" ht="13.5" thickTop="1"/>
  </sheetData>
  <sheetProtection/>
  <protectedRanges>
    <protectedRange password="EFB0" sqref="R9:R10" name="Rango1_7_12_1_1"/>
    <protectedRange password="EFB0" sqref="R13 R15" name="Rango1_7_12_2_1"/>
    <protectedRange password="EFB0" sqref="Q16:R16" name="Rango1_7_11_1"/>
    <protectedRange password="EFB0" sqref="R17" name="Rango1_7_11_2"/>
    <protectedRange password="EFB0" sqref="R18" name="Rango1_7_11_3"/>
    <protectedRange password="EFB0" sqref="R19:R20" name="Rango1_7_11_4"/>
    <protectedRange password="EFB0" sqref="Q61:Q65 R61:R63" name="Rango1_8_1_3_1_1"/>
    <protectedRange password="EFB0" sqref="N90:Q91" name="Rango1_32_1_2_1_1_1"/>
  </protectedRanges>
  <mergeCells count="138">
    <mergeCell ref="A55:A56"/>
    <mergeCell ref="B55:B56"/>
    <mergeCell ref="C55:C56"/>
    <mergeCell ref="D55:D56"/>
    <mergeCell ref="E55:E56"/>
    <mergeCell ref="F55:F56"/>
    <mergeCell ref="R92:R93"/>
    <mergeCell ref="S92:S93"/>
    <mergeCell ref="T92:T93"/>
    <mergeCell ref="U92:U93"/>
    <mergeCell ref="V92:V93"/>
    <mergeCell ref="G33:G37"/>
    <mergeCell ref="G74:G75"/>
    <mergeCell ref="G55:G56"/>
    <mergeCell ref="G51:G52"/>
    <mergeCell ref="A33:A37"/>
    <mergeCell ref="B33:B37"/>
    <mergeCell ref="C33:C37"/>
    <mergeCell ref="D33:D37"/>
    <mergeCell ref="E33:E37"/>
    <mergeCell ref="F33:F37"/>
    <mergeCell ref="F70:F71"/>
    <mergeCell ref="A74:A75"/>
    <mergeCell ref="B74:B75"/>
    <mergeCell ref="C74:C75"/>
    <mergeCell ref="D74:D75"/>
    <mergeCell ref="E74:E75"/>
    <mergeCell ref="F74:F75"/>
    <mergeCell ref="A47:A48"/>
    <mergeCell ref="E51:E52"/>
    <mergeCell ref="D51:D52"/>
    <mergeCell ref="F23:F24"/>
    <mergeCell ref="G23:G24"/>
    <mergeCell ref="A70:A71"/>
    <mergeCell ref="B70:B71"/>
    <mergeCell ref="C70:C71"/>
    <mergeCell ref="D70:D71"/>
    <mergeCell ref="E70:E71"/>
    <mergeCell ref="E9:E10"/>
    <mergeCell ref="A23:A24"/>
    <mergeCell ref="B23:B24"/>
    <mergeCell ref="E23:E24"/>
    <mergeCell ref="C23:C24"/>
    <mergeCell ref="D23:D24"/>
    <mergeCell ref="A9:A10"/>
    <mergeCell ref="C9:C10"/>
    <mergeCell ref="D9:D10"/>
    <mergeCell ref="Q7:Q8"/>
    <mergeCell ref="B9:B10"/>
    <mergeCell ref="N7:N8"/>
    <mergeCell ref="F9:F10"/>
    <mergeCell ref="G9:G10"/>
    <mergeCell ref="L9:L10"/>
    <mergeCell ref="M9:M10"/>
    <mergeCell ref="H7:H8"/>
    <mergeCell ref="E7:E8"/>
    <mergeCell ref="F7:G7"/>
    <mergeCell ref="D7:D8"/>
    <mergeCell ref="U1:V4"/>
    <mergeCell ref="D3:T4"/>
    <mergeCell ref="A5:C5"/>
    <mergeCell ref="D5:L5"/>
    <mergeCell ref="M5:T5"/>
    <mergeCell ref="M7:M8"/>
    <mergeCell ref="I7:I8"/>
    <mergeCell ref="L7:L8"/>
    <mergeCell ref="J7:J8"/>
    <mergeCell ref="Q9:Q10"/>
    <mergeCell ref="U7:U8"/>
    <mergeCell ref="A1:C4"/>
    <mergeCell ref="D1:T2"/>
    <mergeCell ref="R7:R8"/>
    <mergeCell ref="P7:P8"/>
    <mergeCell ref="U5:V5"/>
    <mergeCell ref="A7:A8"/>
    <mergeCell ref="B7:B8"/>
    <mergeCell ref="C7:C8"/>
    <mergeCell ref="B47:B48"/>
    <mergeCell ref="C47:C48"/>
    <mergeCell ref="D47:D48"/>
    <mergeCell ref="E47:E48"/>
    <mergeCell ref="F47:F48"/>
    <mergeCell ref="G47:G48"/>
    <mergeCell ref="B92:B93"/>
    <mergeCell ref="C92:C93"/>
    <mergeCell ref="V7:V8"/>
    <mergeCell ref="O7:O8"/>
    <mergeCell ref="E92:E93"/>
    <mergeCell ref="F92:F93"/>
    <mergeCell ref="G92:G93"/>
    <mergeCell ref="E84:E87"/>
    <mergeCell ref="F84:F87"/>
    <mergeCell ref="G84:G87"/>
    <mergeCell ref="A49:A50"/>
    <mergeCell ref="B49:B50"/>
    <mergeCell ref="C49:C50"/>
    <mergeCell ref="D49:D50"/>
    <mergeCell ref="E49:E50"/>
    <mergeCell ref="A51:A52"/>
    <mergeCell ref="B51:B52"/>
    <mergeCell ref="C51:C52"/>
    <mergeCell ref="A92:A93"/>
    <mergeCell ref="F63:F64"/>
    <mergeCell ref="D92:D93"/>
    <mergeCell ref="D84:D87"/>
    <mergeCell ref="M84:M87"/>
    <mergeCell ref="G63:G64"/>
    <mergeCell ref="G70:G71"/>
    <mergeCell ref="A84:A87"/>
    <mergeCell ref="B84:B87"/>
    <mergeCell ref="C84:C87"/>
    <mergeCell ref="A96:A98"/>
    <mergeCell ref="E96:E98"/>
    <mergeCell ref="B96:B98"/>
    <mergeCell ref="C96:C98"/>
    <mergeCell ref="D96:D98"/>
    <mergeCell ref="A63:A64"/>
    <mergeCell ref="B63:B64"/>
    <mergeCell ref="C63:C64"/>
    <mergeCell ref="D63:D64"/>
    <mergeCell ref="E63:E64"/>
    <mergeCell ref="E94:E95"/>
    <mergeCell ref="F94:F95"/>
    <mergeCell ref="G94:G95"/>
    <mergeCell ref="A94:A95"/>
    <mergeCell ref="B94:B95"/>
    <mergeCell ref="C94:C95"/>
    <mergeCell ref="D94:D95"/>
    <mergeCell ref="R9:R10"/>
    <mergeCell ref="S9:S10"/>
    <mergeCell ref="T9:T10"/>
    <mergeCell ref="U9:U10"/>
    <mergeCell ref="V9:V10"/>
    <mergeCell ref="F96:F98"/>
    <mergeCell ref="G96:G98"/>
    <mergeCell ref="G49:G50"/>
    <mergeCell ref="F49:F50"/>
    <mergeCell ref="F51:F52"/>
  </mergeCells>
  <printOptions/>
  <pageMargins left="0.7" right="0.7" top="0.75" bottom="0.75" header="0.3" footer="0.3"/>
  <pageSetup fitToHeight="1" fitToWidth="1" horizontalDpi="600" verticalDpi="600" orientation="landscape" paperSize="14" scale="3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2014-12-30T19:31:18Z</cp:lastPrinted>
  <dcterms:created xsi:type="dcterms:W3CDTF">2014-01-08T12:52:32Z</dcterms:created>
  <dcterms:modified xsi:type="dcterms:W3CDTF">2017-08-11T13:17:02Z</dcterms:modified>
  <cp:category/>
  <cp:version/>
  <cp:contentType/>
  <cp:contentStatus/>
</cp:coreProperties>
</file>